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P17" i="1"/>
  <c r="BW12"/>
  <c r="BS10"/>
  <c r="BS8"/>
  <c r="BS12" s="1"/>
  <c r="BS6"/>
  <c r="BT3"/>
  <c r="BV11" s="1"/>
  <c r="BS3"/>
  <c r="BS4" s="1"/>
  <c r="BD12"/>
  <c r="BC11"/>
  <c r="AZ10"/>
  <c r="AZ8"/>
  <c r="AZ12" s="1"/>
  <c r="AZ6"/>
  <c r="BA3"/>
  <c r="AZ3"/>
  <c r="BB11" s="1"/>
  <c r="BB12" s="1"/>
  <c r="AG10"/>
  <c r="AG8"/>
  <c r="AG12" s="1"/>
  <c r="AG6"/>
  <c r="N10"/>
  <c r="N8"/>
  <c r="N12" s="1"/>
  <c r="N6"/>
  <c r="AK12"/>
  <c r="AI12"/>
  <c r="AH3"/>
  <c r="AG3"/>
  <c r="AG4" s="1"/>
  <c r="R12"/>
  <c r="O3"/>
  <c r="N3"/>
  <c r="N4" s="1"/>
  <c r="AZ4" l="1"/>
  <c r="BU11"/>
  <c r="BU12" s="1"/>
  <c r="P12"/>
</calcChain>
</file>

<file path=xl/sharedStrings.xml><?xml version="1.0" encoding="utf-8"?>
<sst xmlns="http://schemas.openxmlformats.org/spreadsheetml/2006/main" count="117" uniqueCount="53">
  <si>
    <t>Date</t>
  </si>
  <si>
    <t>Away</t>
  </si>
  <si>
    <t>Line</t>
  </si>
  <si>
    <t>Home</t>
  </si>
  <si>
    <t>Play</t>
  </si>
  <si>
    <t>Score</t>
  </si>
  <si>
    <t>W</t>
  </si>
  <si>
    <t>L</t>
  </si>
  <si>
    <t>YTD</t>
  </si>
  <si>
    <t>Play Against - All underdogs - with a money line of +175 to +250 after allowing 10 runs or more. [MLB1]</t>
  </si>
  <si>
    <t>MLB1</t>
  </si>
  <si>
    <t>Over Last 5 Years</t>
  </si>
  <si>
    <t>2009 Season</t>
  </si>
  <si>
    <t>Play against - any team - bad offensive team (&lt;=4.1 runs per game), against an average starting pitcher (ERA=4.20 to 5.20), NATIONAL LEAGUE, with a starting pitcher whose WHIP is 1.250 or better on the season. [MLB2]</t>
  </si>
  <si>
    <t>Over Last 5 Seasons</t>
  </si>
  <si>
    <t>MLB2</t>
  </si>
  <si>
    <t>Risked</t>
  </si>
  <si>
    <t>Won</t>
  </si>
  <si>
    <t>Total Risked</t>
  </si>
  <si>
    <t>Total Won</t>
  </si>
  <si>
    <t>Loss</t>
  </si>
  <si>
    <t>Total Loss</t>
  </si>
  <si>
    <t>Net</t>
  </si>
  <si>
    <t>MLB3</t>
  </si>
  <si>
    <t>Since 1997</t>
  </si>
  <si>
    <t>MLB4</t>
  </si>
  <si>
    <t>Play Against - All underdogs with a money line of +100 or higher - bad offensive team (&lt;=4.1 runs/game) against a good starting pitcher (ERA&lt;=3.70) NATIONAL LEAGUE, with an overused bullpen that pitches more than 3.2 innings per game. </t>
  </si>
  <si>
    <t>&lt;=4.1 Runs Per Game</t>
  </si>
  <si>
    <t>NL</t>
  </si>
  <si>
    <t>Starting Pitcher WHIP =1.250 or better</t>
  </si>
  <si>
    <t>Team to play against meet this criteria</t>
  </si>
  <si>
    <t>Teams to play on have to meet this criteria</t>
  </si>
  <si>
    <t>Starting pitcher ERA=4.20 to 5.20</t>
  </si>
  <si>
    <t>Teams to play against meet his criteria</t>
  </si>
  <si>
    <t>Underdog of +175 to +250</t>
  </si>
  <si>
    <t>Last game allowed 10+ runs</t>
  </si>
  <si>
    <t>Teams to play against meet this criteria</t>
  </si>
  <si>
    <t>Underdog with ML of +100 or higher</t>
  </si>
  <si>
    <t>&lt;=4.1 runs per game</t>
  </si>
  <si>
    <t>Bullpen pitches more than 3.2 innings per game</t>
  </si>
  <si>
    <t>Play Against - Any team - bad offensive team (&lt;=4.1 runs/game) against a good starting pitcher (ERA&lt;=3.70) (NL), with an overused bullpen that pitches more than 3.2 innings per game. </t>
  </si>
  <si>
    <t>&lt;=4.1 runs/game</t>
  </si>
  <si>
    <t>Starting Pitcher ERA&lt;=3.70</t>
  </si>
  <si>
    <t>Pirates</t>
  </si>
  <si>
    <t>D'backs</t>
  </si>
  <si>
    <t>46.1 units</t>
  </si>
  <si>
    <t>7.5 units</t>
  </si>
  <si>
    <t>27.7 units</t>
  </si>
  <si>
    <t>14 units</t>
  </si>
  <si>
    <t>55.4 units</t>
  </si>
  <si>
    <t>14.4 units</t>
  </si>
  <si>
    <t>49.7 units</t>
  </si>
  <si>
    <t>11.4 units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</si>
</sst>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164" formatCode="m/d/yy;@"/>
    <numFmt numFmtId="165" formatCode="&quot;$&quot;#,##0.00;[Red]&quot;$&quot;#,##0.0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 applyAlignment="1">
      <alignment horizontal="center"/>
    </xf>
    <xf numFmtId="0" fontId="0" fillId="0" borderId="3" xfId="0" applyBorder="1"/>
    <xf numFmtId="0" fontId="0" fillId="0" borderId="4" xfId="0" applyBorder="1"/>
    <xf numFmtId="44" fontId="3" fillId="0" borderId="0" xfId="1" applyFont="1" applyAlignment="1">
      <alignment horizontal="center"/>
    </xf>
    <xf numFmtId="44" fontId="0" fillId="0" borderId="0" xfId="1" applyFont="1"/>
    <xf numFmtId="164" fontId="3" fillId="0" borderId="0" xfId="0" applyNumberFormat="1" applyFont="1" applyAlignment="1">
      <alignment horizontal="center"/>
    </xf>
    <xf numFmtId="164" fontId="0" fillId="0" borderId="0" xfId="0" applyNumberFormat="1"/>
    <xf numFmtId="44" fontId="3" fillId="0" borderId="0" xfId="1" applyFont="1" applyFill="1" applyBorder="1" applyAlignment="1">
      <alignment horizontal="center"/>
    </xf>
    <xf numFmtId="44" fontId="4" fillId="0" borderId="0" xfId="1" applyFont="1" applyFill="1" applyBorder="1" applyAlignment="1">
      <alignment horizontal="center"/>
    </xf>
    <xf numFmtId="44" fontId="6" fillId="0" borderId="0" xfId="1" applyFont="1"/>
    <xf numFmtId="44" fontId="5" fillId="0" borderId="0" xfId="1" applyFont="1" applyFill="1" applyBorder="1" applyAlignment="1">
      <alignment horizontal="center"/>
    </xf>
    <xf numFmtId="44" fontId="2" fillId="0" borderId="0" xfId="1" applyFont="1"/>
    <xf numFmtId="44" fontId="5" fillId="0" borderId="0" xfId="1" applyFont="1" applyAlignment="1">
      <alignment horizontal="center"/>
    </xf>
    <xf numFmtId="44" fontId="4" fillId="0" borderId="0" xfId="1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0" xfId="0" applyAlignment="1">
      <alignment vertical="center" wrapText="1"/>
    </xf>
    <xf numFmtId="0" fontId="8" fillId="0" borderId="0" xfId="0" applyFont="1"/>
    <xf numFmtId="0" fontId="3" fillId="0" borderId="0" xfId="0" applyFont="1" applyAlignment="1">
      <alignment horizontal="center"/>
    </xf>
    <xf numFmtId="9" fontId="0" fillId="0" borderId="3" xfId="2" applyFont="1" applyBorder="1" applyAlignment="1"/>
    <xf numFmtId="9" fontId="0" fillId="0" borderId="9" xfId="2" applyFont="1" applyBorder="1" applyAlignment="1"/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44" fontId="2" fillId="0" borderId="0" xfId="1" applyFont="1" applyAlignment="1">
      <alignment horizontal="center"/>
    </xf>
    <xf numFmtId="165" fontId="0" fillId="0" borderId="0" xfId="1" applyNumberFormat="1" applyFont="1" applyAlignment="1">
      <alignment horizontal="center"/>
    </xf>
    <xf numFmtId="9" fontId="0" fillId="0" borderId="0" xfId="2" applyFont="1" applyAlignment="1">
      <alignment horizontal="center"/>
    </xf>
    <xf numFmtId="44" fontId="3" fillId="0" borderId="0" xfId="1" applyFont="1" applyFill="1" applyBorder="1" applyAlignment="1">
      <alignment horizontal="center"/>
    </xf>
    <xf numFmtId="44" fontId="0" fillId="0" borderId="0" xfId="1" applyFont="1" applyAlignment="1">
      <alignment horizontal="center"/>
    </xf>
    <xf numFmtId="44" fontId="6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65" fontId="3" fillId="0" borderId="0" xfId="1" applyNumberFormat="1" applyFont="1" applyAlignment="1">
      <alignment horizontal="center"/>
    </xf>
    <xf numFmtId="9" fontId="3" fillId="0" borderId="0" xfId="2" applyFont="1" applyAlignment="1">
      <alignment horizontal="center"/>
    </xf>
    <xf numFmtId="44" fontId="3" fillId="0" borderId="0" xfId="1" applyFont="1" applyAlignment="1">
      <alignment horizontal="center"/>
    </xf>
    <xf numFmtId="44" fontId="4" fillId="0" borderId="0" xfId="1" applyFont="1" applyAlignment="1">
      <alignment horizontal="center"/>
    </xf>
    <xf numFmtId="44" fontId="5" fillId="0" borderId="0" xfId="1" applyFont="1" applyAlignment="1">
      <alignment horizontal="center"/>
    </xf>
    <xf numFmtId="165" fontId="7" fillId="0" borderId="0" xfId="0" applyNumberFormat="1" applyFont="1" applyAlignment="1">
      <alignment horizontal="center"/>
    </xf>
    <xf numFmtId="165" fontId="7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5" fontId="3" fillId="0" borderId="4" xfId="1" applyNumberFormat="1" applyFont="1" applyBorder="1" applyAlignment="1">
      <alignment horizontal="center"/>
    </xf>
    <xf numFmtId="44" fontId="5" fillId="0" borderId="4" xfId="1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" fontId="0" fillId="0" borderId="0" xfId="0" applyNumberFormat="1"/>
    <xf numFmtId="9" fontId="0" fillId="0" borderId="0" xfId="2" applyFont="1"/>
    <xf numFmtId="9" fontId="0" fillId="0" borderId="5" xfId="2" applyFont="1" applyBorder="1" applyAlignment="1"/>
    <xf numFmtId="0" fontId="6" fillId="0" borderId="6" xfId="2" applyNumberFormat="1" applyFont="1" applyBorder="1" applyAlignment="1"/>
    <xf numFmtId="0" fontId="6" fillId="0" borderId="0" xfId="2" applyNumberFormat="1" applyFont="1" applyAlignment="1"/>
    <xf numFmtId="9" fontId="6" fillId="0" borderId="6" xfId="2" applyFont="1" applyBorder="1" applyAlignment="1"/>
    <xf numFmtId="9" fontId="0" fillId="0" borderId="11" xfId="2" applyFont="1" applyBorder="1" applyAlignment="1"/>
    <xf numFmtId="0" fontId="6" fillId="0" borderId="12" xfId="2" applyNumberFormat="1" applyFont="1" applyBorder="1" applyAlignment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36F92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X20"/>
  <sheetViews>
    <sheetView tabSelected="1" workbookViewId="0">
      <selection sqref="A1:S1"/>
    </sheetView>
  </sheetViews>
  <sheetFormatPr defaultRowHeight="15"/>
  <cols>
    <col min="1" max="1" width="9.140625" style="7"/>
    <col min="2" max="2" width="10.140625" bestFit="1" customWidth="1"/>
    <col min="6" max="6" width="9.140625" style="19"/>
    <col min="11" max="11" width="9.140625" style="5"/>
    <col min="12" max="12" width="9.140625" style="10"/>
    <col min="13" max="13" width="9.140625" style="12"/>
    <col min="16" max="16" width="10.28515625" customWidth="1"/>
    <col min="20" max="20" width="9.140625" style="7"/>
    <col min="30" max="30" width="9.140625" style="5"/>
    <col min="31" max="31" width="9.140625" style="10"/>
    <col min="32" max="32" width="9.140625" style="12"/>
    <col min="35" max="35" width="10.28515625" customWidth="1"/>
    <col min="49" max="49" width="9.140625" style="5"/>
    <col min="50" max="50" width="9.140625" style="10"/>
    <col min="51" max="51" width="9.140625" style="12"/>
    <col min="54" max="54" width="9" customWidth="1"/>
  </cols>
  <sheetData>
    <row r="1" spans="1:76">
      <c r="A1" s="23" t="s">
        <v>10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 t="s">
        <v>15</v>
      </c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 t="s">
        <v>23</v>
      </c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 t="s">
        <v>25</v>
      </c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</row>
    <row r="2" spans="1:76" ht="15" customHeight="1">
      <c r="A2" s="6" t="s">
        <v>0</v>
      </c>
      <c r="B2" s="1" t="s">
        <v>1</v>
      </c>
      <c r="C2" s="1" t="s">
        <v>2</v>
      </c>
      <c r="D2" s="1" t="s">
        <v>3</v>
      </c>
      <c r="E2" s="1" t="s">
        <v>2</v>
      </c>
      <c r="F2" s="19" t="s">
        <v>4</v>
      </c>
      <c r="G2" s="23" t="s">
        <v>5</v>
      </c>
      <c r="H2" s="23"/>
      <c r="I2" s="1" t="s">
        <v>6</v>
      </c>
      <c r="J2" s="1" t="s">
        <v>7</v>
      </c>
      <c r="K2" s="4" t="s">
        <v>16</v>
      </c>
      <c r="L2" s="14" t="s">
        <v>17</v>
      </c>
      <c r="M2" s="13" t="s">
        <v>20</v>
      </c>
      <c r="N2" s="23" t="s">
        <v>8</v>
      </c>
      <c r="O2" s="23"/>
      <c r="P2" s="28" t="s">
        <v>9</v>
      </c>
      <c r="Q2" s="28"/>
      <c r="R2" s="28"/>
      <c r="S2" s="28"/>
      <c r="T2" s="6" t="s">
        <v>0</v>
      </c>
      <c r="U2" s="1" t="s">
        <v>1</v>
      </c>
      <c r="V2" s="1" t="s">
        <v>2</v>
      </c>
      <c r="W2" s="1" t="s">
        <v>3</v>
      </c>
      <c r="X2" s="1" t="s">
        <v>2</v>
      </c>
      <c r="Y2" s="1" t="s">
        <v>4</v>
      </c>
      <c r="Z2" s="23" t="s">
        <v>5</v>
      </c>
      <c r="AA2" s="23"/>
      <c r="AB2" s="1" t="s">
        <v>6</v>
      </c>
      <c r="AC2" s="1" t="s">
        <v>7</v>
      </c>
      <c r="AD2" s="4" t="s">
        <v>16</v>
      </c>
      <c r="AE2" s="14" t="s">
        <v>17</v>
      </c>
      <c r="AF2" s="13" t="s">
        <v>20</v>
      </c>
      <c r="AG2" s="23" t="s">
        <v>8</v>
      </c>
      <c r="AH2" s="23"/>
      <c r="AI2" s="47" t="s">
        <v>13</v>
      </c>
      <c r="AJ2" s="47"/>
      <c r="AK2" s="47"/>
      <c r="AL2" s="47"/>
      <c r="AM2" s="8" t="s">
        <v>0</v>
      </c>
      <c r="AN2" s="8" t="s">
        <v>1</v>
      </c>
      <c r="AO2" s="8" t="s">
        <v>2</v>
      </c>
      <c r="AP2" s="8" t="s">
        <v>3</v>
      </c>
      <c r="AQ2" s="8" t="s">
        <v>2</v>
      </c>
      <c r="AR2" s="8" t="s">
        <v>4</v>
      </c>
      <c r="AS2" s="32" t="s">
        <v>5</v>
      </c>
      <c r="AT2" s="32"/>
      <c r="AU2" s="8" t="s">
        <v>6</v>
      </c>
      <c r="AV2" s="8" t="s">
        <v>7</v>
      </c>
      <c r="AW2" s="8" t="s">
        <v>16</v>
      </c>
      <c r="AX2" s="9" t="s">
        <v>17</v>
      </c>
      <c r="AY2" s="11" t="s">
        <v>20</v>
      </c>
      <c r="AZ2" s="32" t="s">
        <v>8</v>
      </c>
      <c r="BA2" s="32"/>
      <c r="BB2" s="28" t="s">
        <v>26</v>
      </c>
      <c r="BC2" s="28"/>
      <c r="BD2" s="28"/>
      <c r="BE2" s="28"/>
      <c r="BF2" s="8" t="s">
        <v>0</v>
      </c>
      <c r="BG2" s="8" t="s">
        <v>1</v>
      </c>
      <c r="BH2" s="8" t="s">
        <v>2</v>
      </c>
      <c r="BI2" s="8" t="s">
        <v>3</v>
      </c>
      <c r="BJ2" s="8" t="s">
        <v>2</v>
      </c>
      <c r="BK2" s="8" t="s">
        <v>4</v>
      </c>
      <c r="BL2" s="32" t="s">
        <v>5</v>
      </c>
      <c r="BM2" s="32"/>
      <c r="BN2" s="8" t="s">
        <v>6</v>
      </c>
      <c r="BO2" s="8" t="s">
        <v>7</v>
      </c>
      <c r="BP2" s="8" t="s">
        <v>16</v>
      </c>
      <c r="BQ2" s="9" t="s">
        <v>17</v>
      </c>
      <c r="BR2" s="11" t="s">
        <v>20</v>
      </c>
      <c r="BS2" s="32" t="s">
        <v>8</v>
      </c>
      <c r="BT2" s="32"/>
      <c r="BU2" s="28" t="s">
        <v>40</v>
      </c>
      <c r="BV2" s="28"/>
      <c r="BW2" s="28"/>
      <c r="BX2" s="28"/>
    </row>
    <row r="3" spans="1:76">
      <c r="A3" s="7">
        <v>40278</v>
      </c>
      <c r="B3" t="s">
        <v>43</v>
      </c>
      <c r="C3">
        <v>210</v>
      </c>
      <c r="D3" t="s">
        <v>44</v>
      </c>
      <c r="E3">
        <v>-250</v>
      </c>
      <c r="F3" s="19" t="s">
        <v>44</v>
      </c>
      <c r="K3" s="5">
        <v>50</v>
      </c>
      <c r="L3" s="10">
        <v>20</v>
      </c>
      <c r="N3">
        <f>SUM(I3:I1000)</f>
        <v>0</v>
      </c>
      <c r="O3">
        <f>SUM(J3:J1000)</f>
        <v>0</v>
      </c>
      <c r="P3" s="28"/>
      <c r="Q3" s="28"/>
      <c r="R3" s="28"/>
      <c r="S3" s="28"/>
      <c r="AG3">
        <f>SUM(AB3:AB1000)</f>
        <v>0</v>
      </c>
      <c r="AH3">
        <f>SUM(AC3:AC1000)</f>
        <v>0</v>
      </c>
      <c r="AI3" s="47"/>
      <c r="AJ3" s="47"/>
      <c r="AK3" s="47"/>
      <c r="AL3" s="47"/>
      <c r="AZ3">
        <f>SUM(AU3:AU1000)</f>
        <v>0</v>
      </c>
      <c r="BA3">
        <f>SUM(AV3:AV1000)</f>
        <v>0</v>
      </c>
      <c r="BB3" s="28"/>
      <c r="BC3" s="28"/>
      <c r="BD3" s="28"/>
      <c r="BE3" s="28"/>
      <c r="BS3">
        <f>SUM(BN3:BN1000)</f>
        <v>0</v>
      </c>
      <c r="BT3">
        <f>SUM(BO3:BO1000)</f>
        <v>0</v>
      </c>
      <c r="BU3" s="28"/>
      <c r="BV3" s="28"/>
      <c r="BW3" s="28"/>
      <c r="BX3" s="28"/>
    </row>
    <row r="4" spans="1:76">
      <c r="N4" s="31" t="e">
        <f>N3/SUM(N3:O3)</f>
        <v>#DIV/0!</v>
      </c>
      <c r="O4" s="31"/>
      <c r="P4" s="28"/>
      <c r="Q4" s="28"/>
      <c r="R4" s="28"/>
      <c r="S4" s="28"/>
      <c r="AG4" s="38" t="e">
        <f>AG3/SUM(AG3:AH3)</f>
        <v>#DIV/0!</v>
      </c>
      <c r="AH4" s="38"/>
      <c r="AI4" s="47"/>
      <c r="AJ4" s="47"/>
      <c r="AK4" s="47"/>
      <c r="AL4" s="47"/>
      <c r="AZ4" s="27" t="e">
        <f>AZ3/SUM(AZ3:BA3)</f>
        <v>#DIV/0!</v>
      </c>
      <c r="BA4" s="27"/>
      <c r="BB4" s="28"/>
      <c r="BC4" s="28"/>
      <c r="BD4" s="28"/>
      <c r="BE4" s="28"/>
      <c r="BS4" s="31" t="e">
        <f>BS3/SUM(BS3:BT3)</f>
        <v>#DIV/0!</v>
      </c>
      <c r="BT4" s="31"/>
      <c r="BU4" s="28"/>
      <c r="BV4" s="28"/>
      <c r="BW4" s="28"/>
      <c r="BX4" s="28"/>
    </row>
    <row r="5" spans="1:76">
      <c r="N5" s="23" t="s">
        <v>18</v>
      </c>
      <c r="O5" s="23"/>
      <c r="P5" s="28"/>
      <c r="Q5" s="28"/>
      <c r="R5" s="28"/>
      <c r="S5" s="28"/>
      <c r="AG5" s="23" t="s">
        <v>18</v>
      </c>
      <c r="AH5" s="23"/>
      <c r="AI5" s="47"/>
      <c r="AJ5" s="47"/>
      <c r="AK5" s="47"/>
      <c r="AL5" s="47"/>
      <c r="AZ5" s="27" t="s">
        <v>18</v>
      </c>
      <c r="BA5" s="27"/>
      <c r="BB5" s="28"/>
      <c r="BC5" s="28"/>
      <c r="BD5" s="28"/>
      <c r="BE5" s="28"/>
      <c r="BS5" s="27" t="s">
        <v>18</v>
      </c>
      <c r="BT5" s="27"/>
      <c r="BU5" s="28"/>
      <c r="BV5" s="28"/>
      <c r="BW5" s="28"/>
      <c r="BX5" s="28"/>
    </row>
    <row r="6" spans="1:76">
      <c r="N6" s="39">
        <f>SUM(K3:K1000)</f>
        <v>50</v>
      </c>
      <c r="O6" s="39"/>
      <c r="P6" s="28"/>
      <c r="Q6" s="28"/>
      <c r="R6" s="28"/>
      <c r="S6" s="28"/>
      <c r="AG6" s="39">
        <f>SUM(AD3:AD1000)</f>
        <v>0</v>
      </c>
      <c r="AH6" s="39"/>
      <c r="AI6" s="47"/>
      <c r="AJ6" s="47"/>
      <c r="AK6" s="47"/>
      <c r="AL6" s="47"/>
      <c r="AZ6" s="33">
        <f>SUM(AW3:AW1000)</f>
        <v>0</v>
      </c>
      <c r="BA6" s="33"/>
      <c r="BB6" s="28"/>
      <c r="BC6" s="28"/>
      <c r="BD6" s="28"/>
      <c r="BE6" s="28"/>
      <c r="BS6" s="33">
        <f>SUM(BP3:BP1000)</f>
        <v>0</v>
      </c>
      <c r="BT6" s="33"/>
      <c r="BU6" s="28"/>
      <c r="BV6" s="28"/>
      <c r="BW6" s="28"/>
      <c r="BX6" s="28"/>
    </row>
    <row r="7" spans="1:76">
      <c r="N7" s="23" t="s">
        <v>19</v>
      </c>
      <c r="O7" s="23"/>
      <c r="P7" s="28"/>
      <c r="Q7" s="28"/>
      <c r="R7" s="28"/>
      <c r="S7" s="28"/>
      <c r="AG7" s="23" t="s">
        <v>19</v>
      </c>
      <c r="AH7" s="23"/>
      <c r="AI7" s="47"/>
      <c r="AJ7" s="47"/>
      <c r="AK7" s="47"/>
      <c r="AL7" s="47"/>
      <c r="AZ7" s="27" t="s">
        <v>19</v>
      </c>
      <c r="BA7" s="27"/>
      <c r="BB7" s="28"/>
      <c r="BC7" s="28"/>
      <c r="BD7" s="28"/>
      <c r="BE7" s="28"/>
      <c r="BS7" s="27" t="s">
        <v>19</v>
      </c>
      <c r="BT7" s="27"/>
      <c r="BU7" s="28"/>
      <c r="BV7" s="28"/>
      <c r="BW7" s="28"/>
      <c r="BX7" s="28"/>
    </row>
    <row r="8" spans="1:76">
      <c r="N8" s="40">
        <f>SUM(L3:L1000)</f>
        <v>20</v>
      </c>
      <c r="O8" s="40"/>
      <c r="P8" s="28"/>
      <c r="Q8" s="28"/>
      <c r="R8" s="28"/>
      <c r="S8" s="28"/>
      <c r="AG8" s="40">
        <f>SUM(AE3:AE1000)</f>
        <v>0</v>
      </c>
      <c r="AH8" s="40"/>
      <c r="AI8" s="47"/>
      <c r="AJ8" s="47"/>
      <c r="AK8" s="47"/>
      <c r="AL8" s="47"/>
      <c r="AZ8" s="34">
        <f>SUM(AX3:AX1000)</f>
        <v>0</v>
      </c>
      <c r="BA8" s="34"/>
      <c r="BB8" s="28"/>
      <c r="BC8" s="28"/>
      <c r="BD8" s="28"/>
      <c r="BE8" s="28"/>
      <c r="BS8" s="34">
        <f>SUM(BQ3:BQ1000)</f>
        <v>0</v>
      </c>
      <c r="BT8" s="34"/>
      <c r="BU8" s="28"/>
      <c r="BV8" s="28"/>
      <c r="BW8" s="28"/>
      <c r="BX8" s="28"/>
    </row>
    <row r="9" spans="1:76" ht="15.75" thickBot="1">
      <c r="N9" s="23" t="s">
        <v>21</v>
      </c>
      <c r="O9" s="23"/>
      <c r="P9" s="28"/>
      <c r="Q9" s="28"/>
      <c r="R9" s="28"/>
      <c r="S9" s="28"/>
      <c r="AG9" s="23" t="s">
        <v>21</v>
      </c>
      <c r="AH9" s="23"/>
      <c r="AI9" s="47"/>
      <c r="AJ9" s="47"/>
      <c r="AK9" s="47"/>
      <c r="AL9" s="47"/>
      <c r="AZ9" s="27" t="s">
        <v>21</v>
      </c>
      <c r="BA9" s="27"/>
      <c r="BB9" s="28"/>
      <c r="BC9" s="28"/>
      <c r="BD9" s="28"/>
      <c r="BE9" s="28"/>
      <c r="BS9" s="27" t="s">
        <v>21</v>
      </c>
      <c r="BT9" s="27"/>
      <c r="BU9" s="28"/>
      <c r="BV9" s="28"/>
      <c r="BW9" s="28"/>
      <c r="BX9" s="28"/>
    </row>
    <row r="10" spans="1:76">
      <c r="I10" s="49"/>
      <c r="N10" s="41">
        <f>SUM(M3:M1000)</f>
        <v>0</v>
      </c>
      <c r="O10" s="46"/>
      <c r="P10" s="35" t="s">
        <v>11</v>
      </c>
      <c r="Q10" s="36"/>
      <c r="R10" s="27" t="s">
        <v>12</v>
      </c>
      <c r="S10" s="27"/>
      <c r="AG10" s="41">
        <f>SUM(AF3:AF1000)</f>
        <v>0</v>
      </c>
      <c r="AH10" s="46"/>
      <c r="AI10" s="35" t="s">
        <v>14</v>
      </c>
      <c r="AJ10" s="36"/>
      <c r="AK10" s="27" t="s">
        <v>12</v>
      </c>
      <c r="AL10" s="27"/>
      <c r="AZ10" s="29">
        <f>SUM(AY3:AY1000)</f>
        <v>0</v>
      </c>
      <c r="BA10" s="29"/>
      <c r="BB10" s="24" t="s">
        <v>24</v>
      </c>
      <c r="BC10" s="25"/>
      <c r="BD10" s="26" t="s">
        <v>12</v>
      </c>
      <c r="BE10" s="27"/>
      <c r="BS10" s="29">
        <f>SUM(BR3:BR1000)</f>
        <v>0</v>
      </c>
      <c r="BT10" s="29"/>
      <c r="BU10" s="24" t="s">
        <v>24</v>
      </c>
      <c r="BV10" s="25"/>
      <c r="BW10" s="26" t="s">
        <v>12</v>
      </c>
      <c r="BX10" s="27"/>
    </row>
    <row r="11" spans="1:76">
      <c r="N11" s="23" t="s">
        <v>22</v>
      </c>
      <c r="O11" s="44"/>
      <c r="P11" s="2">
        <v>335</v>
      </c>
      <c r="Q11" s="3">
        <v>132</v>
      </c>
      <c r="R11">
        <v>21</v>
      </c>
      <c r="S11">
        <v>6</v>
      </c>
      <c r="AG11" s="23" t="s">
        <v>22</v>
      </c>
      <c r="AH11" s="44"/>
      <c r="AI11" s="2">
        <v>52</v>
      </c>
      <c r="AJ11" s="3">
        <v>28</v>
      </c>
      <c r="AK11">
        <v>19</v>
      </c>
      <c r="AL11">
        <v>8</v>
      </c>
      <c r="AZ11" s="27" t="s">
        <v>22</v>
      </c>
      <c r="BA11" s="27"/>
      <c r="BB11" s="15">
        <f>SUM(313+AZ3)</f>
        <v>313</v>
      </c>
      <c r="BC11" s="16">
        <f>SUM(152+AY3)</f>
        <v>152</v>
      </c>
      <c r="BD11">
        <v>31</v>
      </c>
      <c r="BE11">
        <v>11</v>
      </c>
      <c r="BS11" s="27" t="s">
        <v>22</v>
      </c>
      <c r="BT11" s="27"/>
      <c r="BU11" s="15">
        <f>SUM(357+BS3)</f>
        <v>357</v>
      </c>
      <c r="BV11" s="16">
        <f>SUM(205+BT3)</f>
        <v>205</v>
      </c>
      <c r="BW11">
        <v>33</v>
      </c>
      <c r="BX11">
        <v>16</v>
      </c>
    </row>
    <row r="12" spans="1:76" ht="15.75" thickBot="1">
      <c r="N12" s="42">
        <f>SUM(N8-N10)</f>
        <v>20</v>
      </c>
      <c r="O12" s="43"/>
      <c r="P12" s="51">
        <f>P11/SUM(P11:Q11)</f>
        <v>0.71734475374732332</v>
      </c>
      <c r="Q12" s="54" t="s">
        <v>45</v>
      </c>
      <c r="R12" s="20">
        <f>21/27</f>
        <v>0.77777777777777779</v>
      </c>
      <c r="S12" s="53" t="s">
        <v>46</v>
      </c>
      <c r="AG12" s="37">
        <f>SUM(AG8-AG10)</f>
        <v>0</v>
      </c>
      <c r="AH12" s="45"/>
      <c r="AI12" s="51">
        <f>AI11/SUM(AI11:AJ11)</f>
        <v>0.65</v>
      </c>
      <c r="AJ12" s="52" t="s">
        <v>47</v>
      </c>
      <c r="AK12" s="20">
        <f>19/27</f>
        <v>0.70370370370370372</v>
      </c>
      <c r="AL12" s="53" t="s">
        <v>48</v>
      </c>
      <c r="AZ12" s="30">
        <f>SUM(AZ8-AZ10)</f>
        <v>0</v>
      </c>
      <c r="BA12" s="30"/>
      <c r="BB12" s="55">
        <f>BB11/SUM(BB11:BC11)</f>
        <v>0.67311827956989245</v>
      </c>
      <c r="BC12" s="56" t="s">
        <v>49</v>
      </c>
      <c r="BD12" s="21">
        <f>31/42</f>
        <v>0.73809523809523814</v>
      </c>
      <c r="BE12" s="53" t="s">
        <v>50</v>
      </c>
      <c r="BS12" s="30">
        <f>SUM(BS8-BS10)</f>
        <v>0</v>
      </c>
      <c r="BT12" s="30"/>
      <c r="BU12" s="55">
        <f>BU11/SUM(BU11:BV11)</f>
        <v>0.63523131672597866</v>
      </c>
      <c r="BV12" s="56" t="s">
        <v>51</v>
      </c>
      <c r="BW12" s="21">
        <f>33/49</f>
        <v>0.67346938775510201</v>
      </c>
      <c r="BX12" s="53" t="s">
        <v>52</v>
      </c>
    </row>
    <row r="13" spans="1:76">
      <c r="P13" s="18" t="s">
        <v>33</v>
      </c>
      <c r="AI13" s="18" t="s">
        <v>30</v>
      </c>
      <c r="BB13" s="18" t="s">
        <v>36</v>
      </c>
      <c r="BU13" s="18" t="s">
        <v>36</v>
      </c>
    </row>
    <row r="14" spans="1:76">
      <c r="P14" t="s">
        <v>34</v>
      </c>
      <c r="AI14" t="s">
        <v>27</v>
      </c>
      <c r="BB14" t="s">
        <v>37</v>
      </c>
      <c r="BU14" t="s">
        <v>41</v>
      </c>
    </row>
    <row r="15" spans="1:76">
      <c r="P15" t="s">
        <v>35</v>
      </c>
      <c r="AI15" t="s">
        <v>28</v>
      </c>
      <c r="BB15" t="s">
        <v>38</v>
      </c>
      <c r="BU15" t="s">
        <v>28</v>
      </c>
    </row>
    <row r="16" spans="1:76" ht="15" customHeight="1">
      <c r="AI16" s="48" t="s">
        <v>29</v>
      </c>
      <c r="AJ16" s="48"/>
      <c r="AK16" s="48"/>
      <c r="AL16" s="48"/>
      <c r="BB16" t="s">
        <v>28</v>
      </c>
      <c r="BU16" t="s">
        <v>39</v>
      </c>
    </row>
    <row r="17" spans="16:73">
      <c r="P17" t="e">
        <f>SUM(BX12+BE12+#REF!+AL12+S12)</f>
        <v>#VALUE!</v>
      </c>
      <c r="AI17" s="17"/>
      <c r="AJ17" s="17"/>
      <c r="BB17" s="22" t="s">
        <v>39</v>
      </c>
      <c r="BC17" s="22"/>
      <c r="BD17" s="22"/>
      <c r="BE17" s="22"/>
    </row>
    <row r="18" spans="16:73">
      <c r="Q18" s="50"/>
      <c r="BB18" s="22"/>
      <c r="BC18" s="22"/>
      <c r="BD18" s="22"/>
      <c r="BE18" s="22"/>
      <c r="BU18" s="18" t="s">
        <v>31</v>
      </c>
    </row>
    <row r="19" spans="16:73">
      <c r="AI19" s="18" t="s">
        <v>31</v>
      </c>
      <c r="BB19" s="18" t="s">
        <v>31</v>
      </c>
      <c r="BU19" t="s">
        <v>42</v>
      </c>
    </row>
    <row r="20" spans="16:73">
      <c r="AI20" t="s">
        <v>32</v>
      </c>
      <c r="BB20" t="s">
        <v>42</v>
      </c>
    </row>
  </sheetData>
  <mergeCells count="62">
    <mergeCell ref="AI16:AL16"/>
    <mergeCell ref="A1:S1"/>
    <mergeCell ref="P10:Q10"/>
    <mergeCell ref="R10:S10"/>
    <mergeCell ref="N4:O4"/>
    <mergeCell ref="N5:O5"/>
    <mergeCell ref="AG4:AH4"/>
    <mergeCell ref="Z2:AA2"/>
    <mergeCell ref="G2:H2"/>
    <mergeCell ref="N2:O2"/>
    <mergeCell ref="P2:S9"/>
    <mergeCell ref="AG2:AH2"/>
    <mergeCell ref="AI2:AL9"/>
    <mergeCell ref="AI10:AJ10"/>
    <mergeCell ref="N11:O11"/>
    <mergeCell ref="T1:AL1"/>
    <mergeCell ref="AK10:AL10"/>
    <mergeCell ref="N12:O12"/>
    <mergeCell ref="AG5:AH5"/>
    <mergeCell ref="AG7:AH7"/>
    <mergeCell ref="AG9:AH9"/>
    <mergeCell ref="AG11:AH11"/>
    <mergeCell ref="AG12:AH12"/>
    <mergeCell ref="AG10:AH10"/>
    <mergeCell ref="AG8:AH8"/>
    <mergeCell ref="AG6:AH6"/>
    <mergeCell ref="N6:O6"/>
    <mergeCell ref="N7:O7"/>
    <mergeCell ref="N8:O8"/>
    <mergeCell ref="N9:O9"/>
    <mergeCell ref="N10:O10"/>
    <mergeCell ref="AZ2:BA2"/>
    <mergeCell ref="AM1:BE1"/>
    <mergeCell ref="BB2:BE9"/>
    <mergeCell ref="AZ4:BA4"/>
    <mergeCell ref="AZ5:BA5"/>
    <mergeCell ref="AZ6:BA6"/>
    <mergeCell ref="AZ7:BA7"/>
    <mergeCell ref="AZ8:BA8"/>
    <mergeCell ref="AZ9:BA9"/>
    <mergeCell ref="AS2:AT2"/>
    <mergeCell ref="BS9:BT9"/>
    <mergeCell ref="BS10:BT10"/>
    <mergeCell ref="BS11:BT11"/>
    <mergeCell ref="BS12:BT12"/>
    <mergeCell ref="BS4:BT4"/>
    <mergeCell ref="BL2:BM2"/>
    <mergeCell ref="BS2:BT2"/>
    <mergeCell ref="BS5:BT5"/>
    <mergeCell ref="BS6:BT6"/>
    <mergeCell ref="BS7:BT7"/>
    <mergeCell ref="BS8:BT8"/>
    <mergeCell ref="AZ10:BA10"/>
    <mergeCell ref="AZ11:BA11"/>
    <mergeCell ref="AZ12:BA12"/>
    <mergeCell ref="BB10:BC10"/>
    <mergeCell ref="BB17:BE18"/>
    <mergeCell ref="BF1:BX1"/>
    <mergeCell ref="BU10:BV10"/>
    <mergeCell ref="BW10:BX10"/>
    <mergeCell ref="BU2:BX9"/>
    <mergeCell ref="BD10:BE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A.Militano</dc:creator>
  <cp:lastModifiedBy>A.Militano</cp:lastModifiedBy>
  <dcterms:created xsi:type="dcterms:W3CDTF">2010-04-05T21:27:31Z</dcterms:created>
  <dcterms:modified xsi:type="dcterms:W3CDTF">2010-04-10T07:09:08Z</dcterms:modified>
</cp:coreProperties>
</file>