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035" windowHeight="8190" activeTab="1"/>
  </bookViews>
  <sheets>
    <sheet name="Bet Sheet" sheetId="1" r:id="rId1"/>
    <sheet name="iNSTRUCTIONS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O6" i="1" l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G6" i="1"/>
  <c r="I6" i="1" s="1"/>
  <c r="P6" i="1" s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4" i="1"/>
  <c r="I4" i="1" s="1"/>
  <c r="G5" i="1"/>
  <c r="I5" i="1" s="1"/>
  <c r="AF5" i="1" s="1"/>
  <c r="AM5" i="1" s="1"/>
  <c r="G3" i="1"/>
  <c r="R13" i="1"/>
  <c r="R15" i="1"/>
  <c r="R17" i="1"/>
  <c r="R19" i="1"/>
  <c r="R21" i="1"/>
  <c r="R23" i="1"/>
  <c r="R25" i="1"/>
  <c r="R27" i="1"/>
  <c r="R29" i="1"/>
  <c r="R31" i="1"/>
  <c r="R33" i="1"/>
  <c r="R35" i="1"/>
  <c r="R37" i="1"/>
  <c r="R39" i="1"/>
  <c r="R41" i="1"/>
  <c r="R43" i="1"/>
  <c r="R45" i="1"/>
  <c r="R47" i="1"/>
  <c r="R49" i="1"/>
  <c r="R51" i="1"/>
  <c r="R53" i="1"/>
  <c r="R55" i="1"/>
  <c r="R57" i="1"/>
  <c r="R59" i="1"/>
  <c r="R61" i="1"/>
  <c r="R63" i="1"/>
  <c r="R65" i="1"/>
  <c r="R67" i="1"/>
  <c r="R69" i="1"/>
  <c r="R71" i="1"/>
  <c r="R73" i="1"/>
  <c r="R75" i="1"/>
  <c r="R77" i="1"/>
  <c r="R79" i="1"/>
  <c r="R81" i="1"/>
  <c r="R83" i="1"/>
  <c r="R85" i="1"/>
  <c r="R87" i="1"/>
  <c r="R89" i="1"/>
  <c r="R91" i="1"/>
  <c r="R93" i="1"/>
  <c r="R95" i="1"/>
  <c r="R14" i="1"/>
  <c r="AG14" i="1" s="1"/>
  <c r="R16" i="1"/>
  <c r="AG16" i="1" s="1"/>
  <c r="R18" i="1"/>
  <c r="AG18" i="1" s="1"/>
  <c r="R20" i="1"/>
  <c r="AG20" i="1" s="1"/>
  <c r="R22" i="1"/>
  <c r="AG22" i="1" s="1"/>
  <c r="R24" i="1"/>
  <c r="AG24" i="1" s="1"/>
  <c r="R26" i="1"/>
  <c r="AG26" i="1" s="1"/>
  <c r="R28" i="1"/>
  <c r="AG28" i="1" s="1"/>
  <c r="R30" i="1"/>
  <c r="AG30" i="1" s="1"/>
  <c r="R32" i="1"/>
  <c r="AG32" i="1" s="1"/>
  <c r="R34" i="1"/>
  <c r="AG34" i="1" s="1"/>
  <c r="R36" i="1"/>
  <c r="AG36" i="1" s="1"/>
  <c r="R38" i="1"/>
  <c r="AG38" i="1" s="1"/>
  <c r="R40" i="1"/>
  <c r="AG40" i="1" s="1"/>
  <c r="R42" i="1"/>
  <c r="AG42" i="1" s="1"/>
  <c r="R44" i="1"/>
  <c r="AG44" i="1" s="1"/>
  <c r="R46" i="1"/>
  <c r="AG46" i="1" s="1"/>
  <c r="R48" i="1"/>
  <c r="AG48" i="1" s="1"/>
  <c r="R50" i="1"/>
  <c r="AG50" i="1" s="1"/>
  <c r="R52" i="1"/>
  <c r="AG52" i="1" s="1"/>
  <c r="R54" i="1"/>
  <c r="AG54" i="1" s="1"/>
  <c r="R56" i="1"/>
  <c r="AG56" i="1" s="1"/>
  <c r="R58" i="1"/>
  <c r="AG58" i="1" s="1"/>
  <c r="R60" i="1"/>
  <c r="AG60" i="1" s="1"/>
  <c r="R62" i="1"/>
  <c r="AG62" i="1" s="1"/>
  <c r="R64" i="1"/>
  <c r="AG64" i="1" s="1"/>
  <c r="R66" i="1"/>
  <c r="AG66" i="1" s="1"/>
  <c r="R68" i="1"/>
  <c r="AG68" i="1" s="1"/>
  <c r="R70" i="1"/>
  <c r="AG70" i="1" s="1"/>
  <c r="R72" i="1"/>
  <c r="AG72" i="1" s="1"/>
  <c r="R74" i="1"/>
  <c r="AG74" i="1" s="1"/>
  <c r="R76" i="1"/>
  <c r="AG76" i="1" s="1"/>
  <c r="R78" i="1"/>
  <c r="AG78" i="1" s="1"/>
  <c r="R80" i="1"/>
  <c r="AG80" i="1" s="1"/>
  <c r="R82" i="1"/>
  <c r="AG82" i="1" s="1"/>
  <c r="R84" i="1"/>
  <c r="AG84" i="1" s="1"/>
  <c r="R86" i="1"/>
  <c r="AG86" i="1" s="1"/>
  <c r="R88" i="1"/>
  <c r="AG88" i="1" s="1"/>
  <c r="R90" i="1"/>
  <c r="AG90" i="1" s="1"/>
  <c r="R92" i="1"/>
  <c r="AG92" i="1" s="1"/>
  <c r="R94" i="1"/>
  <c r="AG94" i="1" s="1"/>
  <c r="R96" i="1"/>
  <c r="AG96" i="1" s="1"/>
  <c r="P7" i="1"/>
  <c r="R7" i="1" s="1"/>
  <c r="AG7" i="1" s="1"/>
  <c r="P9" i="1"/>
  <c r="R9" i="1" s="1"/>
  <c r="AG9" i="1" s="1"/>
  <c r="P11" i="1"/>
  <c r="R11" i="1" s="1"/>
  <c r="AG11" i="1" s="1"/>
  <c r="AL3" i="1"/>
  <c r="AK3" i="1" s="1"/>
  <c r="AL4" i="1"/>
  <c r="AL5" i="1"/>
  <c r="AL6" i="1"/>
  <c r="AL7" i="1"/>
  <c r="AK7" i="1" s="1"/>
  <c r="AL8" i="1"/>
  <c r="AL9" i="1"/>
  <c r="AK9" i="1" s="1"/>
  <c r="AL10" i="1"/>
  <c r="AL11" i="1"/>
  <c r="AK11" i="1" s="1"/>
  <c r="AL12" i="1"/>
  <c r="AL13" i="1"/>
  <c r="AK13" i="1" s="1"/>
  <c r="AL14" i="1"/>
  <c r="AL15" i="1"/>
  <c r="AK15" i="1" s="1"/>
  <c r="AL16" i="1"/>
  <c r="AL17" i="1"/>
  <c r="AK17" i="1" s="1"/>
  <c r="AL18" i="1"/>
  <c r="AL19" i="1"/>
  <c r="AK19" i="1" s="1"/>
  <c r="AL20" i="1"/>
  <c r="AL21" i="1"/>
  <c r="AK21" i="1" s="1"/>
  <c r="AL22" i="1"/>
  <c r="AL23" i="1"/>
  <c r="AK23" i="1" s="1"/>
  <c r="AL24" i="1"/>
  <c r="AL25" i="1"/>
  <c r="AK25" i="1" s="1"/>
  <c r="AL26" i="1"/>
  <c r="AL27" i="1"/>
  <c r="AK27" i="1" s="1"/>
  <c r="AL28" i="1"/>
  <c r="AL29" i="1"/>
  <c r="AK29" i="1" s="1"/>
  <c r="AL30" i="1"/>
  <c r="AL31" i="1"/>
  <c r="AK31" i="1" s="1"/>
  <c r="AL32" i="1"/>
  <c r="AL33" i="1"/>
  <c r="AK33" i="1" s="1"/>
  <c r="AL34" i="1"/>
  <c r="AL35" i="1"/>
  <c r="AK35" i="1" s="1"/>
  <c r="AL36" i="1"/>
  <c r="AL37" i="1"/>
  <c r="AK37" i="1" s="1"/>
  <c r="AL38" i="1"/>
  <c r="AL39" i="1"/>
  <c r="AK39" i="1" s="1"/>
  <c r="AL40" i="1"/>
  <c r="AL41" i="1"/>
  <c r="AK41" i="1" s="1"/>
  <c r="AL42" i="1"/>
  <c r="AL43" i="1"/>
  <c r="AK43" i="1" s="1"/>
  <c r="AL44" i="1"/>
  <c r="AL45" i="1"/>
  <c r="AK45" i="1" s="1"/>
  <c r="AL46" i="1"/>
  <c r="AL47" i="1"/>
  <c r="AK47" i="1" s="1"/>
  <c r="AL48" i="1"/>
  <c r="AL49" i="1"/>
  <c r="AK49" i="1" s="1"/>
  <c r="AL50" i="1"/>
  <c r="AL51" i="1"/>
  <c r="AK51" i="1" s="1"/>
  <c r="AL52" i="1"/>
  <c r="AL53" i="1"/>
  <c r="AK53" i="1" s="1"/>
  <c r="AL54" i="1"/>
  <c r="AL55" i="1"/>
  <c r="AK55" i="1" s="1"/>
  <c r="AL56" i="1"/>
  <c r="AL57" i="1"/>
  <c r="AK57" i="1" s="1"/>
  <c r="AL58" i="1"/>
  <c r="AL59" i="1"/>
  <c r="AK59" i="1" s="1"/>
  <c r="AL60" i="1"/>
  <c r="AL61" i="1"/>
  <c r="AK61" i="1" s="1"/>
  <c r="AL62" i="1"/>
  <c r="AL63" i="1"/>
  <c r="AK63" i="1" s="1"/>
  <c r="AL64" i="1"/>
  <c r="AL65" i="1"/>
  <c r="AK65" i="1" s="1"/>
  <c r="AL66" i="1"/>
  <c r="AL67" i="1"/>
  <c r="AK67" i="1" s="1"/>
  <c r="AL68" i="1"/>
  <c r="AL69" i="1"/>
  <c r="AK69" i="1" s="1"/>
  <c r="AL70" i="1"/>
  <c r="AL71" i="1"/>
  <c r="AK71" i="1" s="1"/>
  <c r="AL72" i="1"/>
  <c r="AL73" i="1"/>
  <c r="AK73" i="1" s="1"/>
  <c r="AL74" i="1"/>
  <c r="AL75" i="1"/>
  <c r="AK75" i="1" s="1"/>
  <c r="AL76" i="1"/>
  <c r="AL77" i="1"/>
  <c r="AK77" i="1" s="1"/>
  <c r="AL78" i="1"/>
  <c r="AL79" i="1"/>
  <c r="AK79" i="1" s="1"/>
  <c r="AL80" i="1"/>
  <c r="AL81" i="1"/>
  <c r="AK81" i="1" s="1"/>
  <c r="AL82" i="1"/>
  <c r="AL83" i="1"/>
  <c r="AK83" i="1" s="1"/>
  <c r="AL84" i="1"/>
  <c r="AL85" i="1"/>
  <c r="AK85" i="1" s="1"/>
  <c r="AL86" i="1"/>
  <c r="AL87" i="1"/>
  <c r="AK87" i="1" s="1"/>
  <c r="AL88" i="1"/>
  <c r="AL89" i="1"/>
  <c r="AK89" i="1" s="1"/>
  <c r="AL90" i="1"/>
  <c r="AL91" i="1"/>
  <c r="AK91" i="1" s="1"/>
  <c r="AL92" i="1"/>
  <c r="AL93" i="1"/>
  <c r="AK93" i="1" s="1"/>
  <c r="AL94" i="1"/>
  <c r="AL95" i="1"/>
  <c r="AK95" i="1" s="1"/>
  <c r="AL96" i="1"/>
  <c r="AK8" i="1"/>
  <c r="AK10" i="1"/>
  <c r="AK12" i="1"/>
  <c r="AK14" i="1"/>
  <c r="AK16" i="1"/>
  <c r="AK18" i="1"/>
  <c r="AK20" i="1"/>
  <c r="AK22" i="1"/>
  <c r="AK24" i="1"/>
  <c r="AK26" i="1"/>
  <c r="AK28" i="1"/>
  <c r="AK30" i="1"/>
  <c r="AK32" i="1"/>
  <c r="AK34" i="1"/>
  <c r="AK36" i="1"/>
  <c r="AK38" i="1"/>
  <c r="AK40" i="1"/>
  <c r="AK42" i="1"/>
  <c r="AK44" i="1"/>
  <c r="AK46" i="1"/>
  <c r="AK48" i="1"/>
  <c r="AK50" i="1"/>
  <c r="AK52" i="1"/>
  <c r="AK54" i="1"/>
  <c r="AK56" i="1"/>
  <c r="AK58" i="1"/>
  <c r="AK60" i="1"/>
  <c r="AK62" i="1"/>
  <c r="AK64" i="1"/>
  <c r="AK66" i="1"/>
  <c r="AK68" i="1"/>
  <c r="AK70" i="1"/>
  <c r="AK72" i="1"/>
  <c r="AK74" i="1"/>
  <c r="AK76" i="1"/>
  <c r="AK78" i="1"/>
  <c r="AK80" i="1"/>
  <c r="AK82" i="1"/>
  <c r="AK84" i="1"/>
  <c r="AK86" i="1"/>
  <c r="AK88" i="1"/>
  <c r="AK90" i="1"/>
  <c r="AK92" i="1"/>
  <c r="AK94" i="1"/>
  <c r="AK96" i="1"/>
  <c r="I3" i="1"/>
  <c r="AF3" i="1" s="1"/>
  <c r="E3" i="1"/>
  <c r="E4" i="1"/>
  <c r="AO5" i="1" l="1"/>
  <c r="AG85" i="1"/>
  <c r="AG81" i="1"/>
  <c r="AG77" i="1"/>
  <c r="AG73" i="1"/>
  <c r="AG69" i="1"/>
  <c r="AG65" i="1"/>
  <c r="AG61" i="1"/>
  <c r="AG57" i="1"/>
  <c r="AG53" i="1"/>
  <c r="AG49" i="1"/>
  <c r="AG45" i="1"/>
  <c r="AG41" i="1"/>
  <c r="AG37" i="1"/>
  <c r="AG33" i="1"/>
  <c r="AG29" i="1"/>
  <c r="AG25" i="1"/>
  <c r="AG21" i="1"/>
  <c r="AG17" i="1"/>
  <c r="AG13" i="1"/>
  <c r="AG83" i="1"/>
  <c r="AG79" i="1"/>
  <c r="AG75" i="1"/>
  <c r="AG71" i="1"/>
  <c r="AG67" i="1"/>
  <c r="AG63" i="1"/>
  <c r="AG59" i="1"/>
  <c r="AG55" i="1"/>
  <c r="AG51" i="1"/>
  <c r="AG47" i="1"/>
  <c r="AG43" i="1"/>
  <c r="AG39" i="1"/>
  <c r="AG35" i="1"/>
  <c r="AG31" i="1"/>
  <c r="AG27" i="1"/>
  <c r="AG23" i="1"/>
  <c r="AG19" i="1"/>
  <c r="AG15" i="1"/>
  <c r="AG95" i="1"/>
  <c r="AG93" i="1"/>
  <c r="AG91" i="1"/>
  <c r="AG89" i="1"/>
  <c r="AG87" i="1"/>
  <c r="AF4" i="1"/>
  <c r="O3" i="1"/>
  <c r="Y93" i="1"/>
  <c r="AA93" i="1" s="1"/>
  <c r="Y89" i="1"/>
  <c r="AA89" i="1" s="1"/>
  <c r="Y85" i="1"/>
  <c r="AA85" i="1" s="1"/>
  <c r="Y95" i="1"/>
  <c r="AA95" i="1" s="1"/>
  <c r="Y91" i="1"/>
  <c r="AA91" i="1" s="1"/>
  <c r="Y87" i="1"/>
  <c r="AA87" i="1" s="1"/>
  <c r="Y83" i="1"/>
  <c r="AA83" i="1" s="1"/>
  <c r="P12" i="1"/>
  <c r="R12" i="1" s="1"/>
  <c r="AG12" i="1" s="1"/>
  <c r="P10" i="1"/>
  <c r="R10" i="1" s="1"/>
  <c r="AG10" i="1" s="1"/>
  <c r="P8" i="1"/>
  <c r="R8" i="1" s="1"/>
  <c r="AG8" i="1" s="1"/>
  <c r="R6" i="1"/>
  <c r="Y81" i="1"/>
  <c r="AA81" i="1" s="1"/>
  <c r="Y79" i="1"/>
  <c r="AA79" i="1" s="1"/>
  <c r="Y77" i="1"/>
  <c r="AA77" i="1" s="1"/>
  <c r="Y75" i="1"/>
  <c r="AA75" i="1" s="1"/>
  <c r="Y73" i="1"/>
  <c r="AA73" i="1" s="1"/>
  <c r="Y71" i="1"/>
  <c r="AA71" i="1"/>
  <c r="Y69" i="1"/>
  <c r="AA69" i="1" s="1"/>
  <c r="Y67" i="1"/>
  <c r="AA67" i="1" s="1"/>
  <c r="Y65" i="1"/>
  <c r="AA65" i="1" s="1"/>
  <c r="Y63" i="1"/>
  <c r="AA63" i="1" s="1"/>
  <c r="Y61" i="1"/>
  <c r="AA61" i="1" s="1"/>
  <c r="Y59" i="1"/>
  <c r="AA59" i="1" s="1"/>
  <c r="Y57" i="1"/>
  <c r="AA57" i="1" s="1"/>
  <c r="Y55" i="1"/>
  <c r="AA55" i="1"/>
  <c r="Y53" i="1"/>
  <c r="AA53" i="1" s="1"/>
  <c r="Y51" i="1"/>
  <c r="AA51" i="1" s="1"/>
  <c r="Y49" i="1"/>
  <c r="AA49" i="1" s="1"/>
  <c r="Y47" i="1"/>
  <c r="AA47" i="1" s="1"/>
  <c r="Y45" i="1"/>
  <c r="AA45" i="1" s="1"/>
  <c r="Y43" i="1"/>
  <c r="AA43" i="1" s="1"/>
  <c r="Y41" i="1"/>
  <c r="AA41" i="1" s="1"/>
  <c r="Y39" i="1"/>
  <c r="AA39" i="1"/>
  <c r="Y37" i="1"/>
  <c r="AA37" i="1" s="1"/>
  <c r="Y35" i="1"/>
  <c r="AA35" i="1" s="1"/>
  <c r="Y33" i="1"/>
  <c r="AA33" i="1" s="1"/>
  <c r="Y31" i="1"/>
  <c r="AA31" i="1" s="1"/>
  <c r="Y29" i="1"/>
  <c r="AA29" i="1" s="1"/>
  <c r="Y27" i="1"/>
  <c r="AA27" i="1" s="1"/>
  <c r="Y25" i="1"/>
  <c r="AA25" i="1" s="1"/>
  <c r="Y23" i="1"/>
  <c r="AA23" i="1"/>
  <c r="Y21" i="1"/>
  <c r="AA21" i="1" s="1"/>
  <c r="Y19" i="1"/>
  <c r="AA19" i="1" s="1"/>
  <c r="Y17" i="1"/>
  <c r="AA17" i="1" s="1"/>
  <c r="Y15" i="1"/>
  <c r="AA15" i="1" s="1"/>
  <c r="Y13" i="1"/>
  <c r="AA13" i="1" s="1"/>
  <c r="P4" i="1"/>
  <c r="R4" i="1" s="1"/>
  <c r="AG4" i="1" s="1"/>
  <c r="AM4" i="1" l="1"/>
  <c r="AO4" i="1"/>
  <c r="AE27" i="1"/>
  <c r="AH27" i="1"/>
  <c r="AE75" i="1"/>
  <c r="AH75" i="1"/>
  <c r="AE87" i="1"/>
  <c r="AH87" i="1"/>
  <c r="AE95" i="1"/>
  <c r="AH95" i="1"/>
  <c r="AE43" i="1"/>
  <c r="AH43" i="1"/>
  <c r="AE59" i="1"/>
  <c r="AH59" i="1"/>
  <c r="AE19" i="1"/>
  <c r="AH19" i="1"/>
  <c r="AE35" i="1"/>
  <c r="AH35" i="1"/>
  <c r="AE51" i="1"/>
  <c r="AH51" i="1"/>
  <c r="AE67" i="1"/>
  <c r="AH67" i="1"/>
  <c r="AE83" i="1"/>
  <c r="AH83" i="1"/>
  <c r="AE91" i="1"/>
  <c r="AH91" i="1"/>
  <c r="AE15" i="1"/>
  <c r="AH15" i="1"/>
  <c r="AE23" i="1"/>
  <c r="AH23" i="1"/>
  <c r="AE25" i="1"/>
  <c r="AH25" i="1"/>
  <c r="AE31" i="1"/>
  <c r="AH31" i="1"/>
  <c r="AE33" i="1"/>
  <c r="AH33" i="1"/>
  <c r="AE39" i="1"/>
  <c r="AH39" i="1"/>
  <c r="AE41" i="1"/>
  <c r="AH41" i="1"/>
  <c r="AE47" i="1"/>
  <c r="AH47" i="1"/>
  <c r="AE49" i="1"/>
  <c r="AH49" i="1"/>
  <c r="AE55" i="1"/>
  <c r="AH55" i="1"/>
  <c r="AE57" i="1"/>
  <c r="AH57" i="1"/>
  <c r="AE63" i="1"/>
  <c r="AH63" i="1"/>
  <c r="AE65" i="1"/>
  <c r="AH65" i="1"/>
  <c r="AE71" i="1"/>
  <c r="AH71" i="1"/>
  <c r="AE73" i="1"/>
  <c r="AH73" i="1"/>
  <c r="AE79" i="1"/>
  <c r="AH79" i="1"/>
  <c r="AE81" i="1"/>
  <c r="AH81" i="1"/>
  <c r="AE89" i="1"/>
  <c r="AH89" i="1"/>
  <c r="AE17" i="1"/>
  <c r="AH17" i="1"/>
  <c r="AE13" i="1"/>
  <c r="AH13" i="1"/>
  <c r="AE21" i="1"/>
  <c r="AH21" i="1"/>
  <c r="AE29" i="1"/>
  <c r="AH29" i="1"/>
  <c r="AE37" i="1"/>
  <c r="AH37" i="1"/>
  <c r="AE45" i="1"/>
  <c r="AH45" i="1"/>
  <c r="AE53" i="1"/>
  <c r="AH53" i="1"/>
  <c r="AE61" i="1"/>
  <c r="AH61" i="1"/>
  <c r="AE69" i="1"/>
  <c r="AH69" i="1"/>
  <c r="AE77" i="1"/>
  <c r="AH77" i="1"/>
  <c r="AG6" i="1"/>
  <c r="AE85" i="1"/>
  <c r="AH85" i="1"/>
  <c r="AE93" i="1"/>
  <c r="AH93" i="1"/>
  <c r="Y7" i="1"/>
  <c r="AA7" i="1" s="1"/>
  <c r="Y14" i="1"/>
  <c r="AA14" i="1" s="1"/>
  <c r="Y18" i="1"/>
  <c r="AA18" i="1" s="1"/>
  <c r="Y22" i="1"/>
  <c r="AA22" i="1" s="1"/>
  <c r="Y26" i="1"/>
  <c r="AA26" i="1" s="1"/>
  <c r="Y30" i="1"/>
  <c r="AA30" i="1" s="1"/>
  <c r="Y34" i="1"/>
  <c r="AA34" i="1" s="1"/>
  <c r="Y38" i="1"/>
  <c r="AA38" i="1" s="1"/>
  <c r="Y42" i="1"/>
  <c r="AA42" i="1" s="1"/>
  <c r="Y46" i="1"/>
  <c r="AA46" i="1" s="1"/>
  <c r="Y52" i="1"/>
  <c r="AA52" i="1" s="1"/>
  <c r="Y58" i="1"/>
  <c r="AA58" i="1" s="1"/>
  <c r="Y11" i="1"/>
  <c r="AA11" i="1" s="1"/>
  <c r="Y16" i="1"/>
  <c r="AA16" i="1" s="1"/>
  <c r="Y20" i="1"/>
  <c r="AA20" i="1" s="1"/>
  <c r="Y24" i="1"/>
  <c r="AA24" i="1" s="1"/>
  <c r="Y28" i="1"/>
  <c r="AA28" i="1" s="1"/>
  <c r="Y32" i="1"/>
  <c r="AA32" i="1" s="1"/>
  <c r="Y36" i="1"/>
  <c r="AA36" i="1" s="1"/>
  <c r="Y40" i="1"/>
  <c r="AA40" i="1" s="1"/>
  <c r="Y44" i="1"/>
  <c r="AA44" i="1" s="1"/>
  <c r="Y48" i="1"/>
  <c r="AA48" i="1" s="1"/>
  <c r="Y50" i="1"/>
  <c r="AA50" i="1" s="1"/>
  <c r="Y54" i="1"/>
  <c r="AA54" i="1" s="1"/>
  <c r="Y56" i="1"/>
  <c r="AA56" i="1" s="1"/>
  <c r="Y60" i="1"/>
  <c r="AA60" i="1" s="1"/>
  <c r="Y62" i="1"/>
  <c r="AA62" i="1" s="1"/>
  <c r="Y64" i="1"/>
  <c r="AA64" i="1" s="1"/>
  <c r="Y66" i="1"/>
  <c r="AA66" i="1" s="1"/>
  <c r="Y68" i="1"/>
  <c r="AA68" i="1" s="1"/>
  <c r="Y70" i="1"/>
  <c r="AA70" i="1" s="1"/>
  <c r="Y72" i="1"/>
  <c r="AA72" i="1" s="1"/>
  <c r="Y74" i="1"/>
  <c r="AA74" i="1" s="1"/>
  <c r="Y76" i="1"/>
  <c r="AA76" i="1" s="1"/>
  <c r="Y78" i="1"/>
  <c r="AA78" i="1" s="1"/>
  <c r="Y80" i="1"/>
  <c r="AA80" i="1" s="1"/>
  <c r="Y82" i="1"/>
  <c r="AA82" i="1" s="1"/>
  <c r="Y84" i="1"/>
  <c r="AA84" i="1" s="1"/>
  <c r="Y86" i="1"/>
  <c r="AA86" i="1" s="1"/>
  <c r="Y88" i="1"/>
  <c r="AA88" i="1" s="1"/>
  <c r="Y90" i="1"/>
  <c r="AA90" i="1" s="1"/>
  <c r="Y92" i="1"/>
  <c r="AA92" i="1" s="1"/>
  <c r="Y94" i="1"/>
  <c r="AA94" i="1" s="1"/>
  <c r="Y96" i="1"/>
  <c r="AA96" i="1" s="1"/>
  <c r="Y9" i="1"/>
  <c r="AA9" i="1" s="1"/>
  <c r="Y6" i="1"/>
  <c r="AA6" i="1" s="1"/>
  <c r="P5" i="1"/>
  <c r="R5" i="1" s="1"/>
  <c r="AG5" i="1" s="1"/>
  <c r="P3" i="1"/>
  <c r="R3" i="1" s="1"/>
  <c r="AE94" i="1" l="1"/>
  <c r="AH94" i="1"/>
  <c r="AE86" i="1"/>
  <c r="AH86" i="1"/>
  <c r="AE78" i="1"/>
  <c r="AH78" i="1"/>
  <c r="AE74" i="1"/>
  <c r="AH74" i="1"/>
  <c r="AE70" i="1"/>
  <c r="AH70" i="1"/>
  <c r="AE66" i="1"/>
  <c r="AH66" i="1"/>
  <c r="AE62" i="1"/>
  <c r="AH62" i="1"/>
  <c r="AE56" i="1"/>
  <c r="AH56" i="1"/>
  <c r="AE50" i="1"/>
  <c r="AH50" i="1"/>
  <c r="AE44" i="1"/>
  <c r="AH44" i="1"/>
  <c r="AE36" i="1"/>
  <c r="AH36" i="1"/>
  <c r="AE28" i="1"/>
  <c r="AH28" i="1"/>
  <c r="AE20" i="1"/>
  <c r="AH20" i="1"/>
  <c r="AE58" i="1"/>
  <c r="AH58" i="1"/>
  <c r="AE46" i="1"/>
  <c r="AH46" i="1"/>
  <c r="AE38" i="1"/>
  <c r="AH38" i="1"/>
  <c r="AE30" i="1"/>
  <c r="AH30" i="1"/>
  <c r="AE22" i="1"/>
  <c r="AH22" i="1"/>
  <c r="AE14" i="1"/>
  <c r="AH14" i="1"/>
  <c r="AE9" i="1"/>
  <c r="AH9" i="1"/>
  <c r="AE90" i="1"/>
  <c r="AH90" i="1"/>
  <c r="AE82" i="1"/>
  <c r="AH82" i="1"/>
  <c r="AE96" i="1"/>
  <c r="AH96" i="1"/>
  <c r="AE92" i="1"/>
  <c r="AH92" i="1"/>
  <c r="AE88" i="1"/>
  <c r="AH88" i="1"/>
  <c r="AE84" i="1"/>
  <c r="AH84" i="1"/>
  <c r="AE80" i="1"/>
  <c r="AH80" i="1"/>
  <c r="AE76" i="1"/>
  <c r="AH76" i="1"/>
  <c r="AE72" i="1"/>
  <c r="AH72" i="1"/>
  <c r="AE68" i="1"/>
  <c r="AH68" i="1"/>
  <c r="AE64" i="1"/>
  <c r="AH64" i="1"/>
  <c r="AE60" i="1"/>
  <c r="AH60" i="1"/>
  <c r="AE54" i="1"/>
  <c r="AH54" i="1"/>
  <c r="AE48" i="1"/>
  <c r="AH48" i="1"/>
  <c r="AE40" i="1"/>
  <c r="AH40" i="1"/>
  <c r="AE32" i="1"/>
  <c r="AH32" i="1"/>
  <c r="AE24" i="1"/>
  <c r="AH24" i="1"/>
  <c r="AE16" i="1"/>
  <c r="AH16" i="1"/>
  <c r="AE52" i="1"/>
  <c r="AH52" i="1"/>
  <c r="AE42" i="1"/>
  <c r="AH42" i="1"/>
  <c r="AE34" i="1"/>
  <c r="AH34" i="1"/>
  <c r="AE26" i="1"/>
  <c r="AH26" i="1"/>
  <c r="AE18" i="1"/>
  <c r="AH18" i="1"/>
  <c r="AE6" i="1"/>
  <c r="AK6" i="1" s="1"/>
  <c r="AH6" i="1"/>
  <c r="AE11" i="1"/>
  <c r="AH11" i="1"/>
  <c r="AE7" i="1"/>
  <c r="AH7" i="1"/>
  <c r="AG3" i="1"/>
  <c r="X3" i="1"/>
  <c r="Y12" i="1"/>
  <c r="AA12" i="1" s="1"/>
  <c r="Y8" i="1"/>
  <c r="AA8" i="1" s="1"/>
  <c r="Y10" i="1"/>
  <c r="AA10" i="1" s="1"/>
  <c r="Y4" i="1"/>
  <c r="AA4" i="1" s="1"/>
  <c r="AE12" i="1" l="1"/>
  <c r="AH12" i="1"/>
  <c r="AE10" i="1"/>
  <c r="AH10" i="1"/>
  <c r="AE8" i="1"/>
  <c r="AH8" i="1"/>
  <c r="AE4" i="1"/>
  <c r="AK4" i="1" s="1"/>
  <c r="AH4" i="1"/>
  <c r="Y5" i="1"/>
  <c r="AA5" i="1" s="1"/>
  <c r="Y3" i="1"/>
  <c r="AA3" i="1" s="1"/>
  <c r="AE5" i="1" l="1"/>
  <c r="AK5" i="1" s="1"/>
  <c r="AH5" i="1"/>
  <c r="AE3" i="1"/>
  <c r="AH3" i="1"/>
  <c r="AO3" i="1" s="1"/>
  <c r="AN3" i="1" s="1"/>
  <c r="AM3" i="1" s="1"/>
  <c r="AK1" i="1"/>
  <c r="AI3" i="1" s="1"/>
  <c r="AN15" i="1"/>
  <c r="AM15" i="1" s="1"/>
  <c r="AN31" i="1"/>
  <c r="AM31" i="1" s="1"/>
  <c r="AN47" i="1"/>
  <c r="AM47" i="1" s="1"/>
  <c r="AN17" i="1"/>
  <c r="AM17" i="1" s="1"/>
  <c r="AN33" i="1"/>
  <c r="AM33" i="1" s="1"/>
  <c r="AN11" i="1"/>
  <c r="AM11" i="1" s="1"/>
  <c r="AN19" i="1"/>
  <c r="AM19" i="1" s="1"/>
  <c r="AN27" i="1"/>
  <c r="AM27" i="1" s="1"/>
  <c r="AN35" i="1"/>
  <c r="AM35" i="1" s="1"/>
  <c r="AN43" i="1"/>
  <c r="AM43" i="1" s="1"/>
  <c r="AN5" i="1"/>
  <c r="AN7" i="1"/>
  <c r="AM7" i="1" s="1"/>
  <c r="AN9" i="1"/>
  <c r="AM9" i="1" s="1"/>
  <c r="AN13" i="1"/>
  <c r="AM13" i="1" s="1"/>
  <c r="AN21" i="1"/>
  <c r="AM21" i="1" s="1"/>
  <c r="AN23" i="1"/>
  <c r="AM23" i="1" s="1"/>
  <c r="AN25" i="1"/>
  <c r="AM25" i="1" s="1"/>
  <c r="AN29" i="1"/>
  <c r="AM29" i="1" s="1"/>
  <c r="AN37" i="1"/>
  <c r="AM37" i="1" s="1"/>
  <c r="AN39" i="1"/>
  <c r="AM39" i="1" s="1"/>
  <c r="AN41" i="1"/>
  <c r="AM41" i="1" s="1"/>
  <c r="AN45" i="1"/>
  <c r="AM45" i="1" s="1"/>
  <c r="AN57" i="1"/>
  <c r="AM57" i="1" s="1"/>
  <c r="AN59" i="1"/>
  <c r="AM59" i="1" s="1"/>
  <c r="AN73" i="1"/>
  <c r="AM73" i="1" s="1"/>
  <c r="AN6" i="1"/>
  <c r="AM6" i="1" s="1"/>
  <c r="AN51" i="1"/>
  <c r="AM51" i="1" s="1"/>
  <c r="AN63" i="1"/>
  <c r="AM63" i="1" s="1"/>
  <c r="AN65" i="1"/>
  <c r="AM65" i="1" s="1"/>
  <c r="AN75" i="1"/>
  <c r="AM75" i="1" s="1"/>
  <c r="AN69" i="1"/>
  <c r="AM69" i="1" s="1"/>
  <c r="AN79" i="1"/>
  <c r="AM79" i="1" s="1"/>
  <c r="AN61" i="1"/>
  <c r="AM61" i="1" s="1"/>
  <c r="AN49" i="1"/>
  <c r="AM49" i="1" s="1"/>
  <c r="AN55" i="1"/>
  <c r="AM55" i="1" s="1"/>
  <c r="AN67" i="1"/>
  <c r="AM67" i="1" s="1"/>
  <c r="AN53" i="1"/>
  <c r="AM53" i="1" s="1"/>
  <c r="AN71" i="1"/>
  <c r="AM71" i="1" s="1"/>
  <c r="AN77" i="1"/>
  <c r="AM77" i="1" s="1"/>
  <c r="AN8" i="1"/>
  <c r="AM8" i="1" s="1"/>
  <c r="AN10" i="1"/>
  <c r="AM10" i="1" s="1"/>
  <c r="AN12" i="1"/>
  <c r="AM12" i="1" s="1"/>
  <c r="AN14" i="1"/>
  <c r="AM14" i="1" s="1"/>
  <c r="AN16" i="1"/>
  <c r="AM16" i="1" s="1"/>
  <c r="AN18" i="1"/>
  <c r="AM18" i="1" s="1"/>
  <c r="AN20" i="1"/>
  <c r="AM20" i="1" s="1"/>
  <c r="AN22" i="1"/>
  <c r="AM22" i="1" s="1"/>
  <c r="AN24" i="1"/>
  <c r="AM24" i="1" s="1"/>
  <c r="AN26" i="1"/>
  <c r="AM26" i="1" s="1"/>
  <c r="AN28" i="1"/>
  <c r="AM28" i="1" s="1"/>
  <c r="AN30" i="1"/>
  <c r="AM30" i="1" s="1"/>
  <c r="AN32" i="1"/>
  <c r="AM32" i="1" s="1"/>
  <c r="AN34" i="1"/>
  <c r="AM34" i="1" s="1"/>
  <c r="AN36" i="1"/>
  <c r="AM36" i="1" s="1"/>
  <c r="AN40" i="1"/>
  <c r="AM40" i="1" s="1"/>
  <c r="AN44" i="1"/>
  <c r="AM44" i="1" s="1"/>
  <c r="AN48" i="1"/>
  <c r="AM48" i="1" s="1"/>
  <c r="AN52" i="1"/>
  <c r="AM52" i="1" s="1"/>
  <c r="AN56" i="1"/>
  <c r="AM56" i="1" s="1"/>
  <c r="AN60" i="1"/>
  <c r="AM60" i="1" s="1"/>
  <c r="AN64" i="1"/>
  <c r="AM64" i="1" s="1"/>
  <c r="AN68" i="1"/>
  <c r="AM68" i="1" s="1"/>
  <c r="AN72" i="1"/>
  <c r="AM72" i="1" s="1"/>
  <c r="AN76" i="1"/>
  <c r="AM76" i="1" s="1"/>
  <c r="AN80" i="1"/>
  <c r="AM80" i="1" s="1"/>
  <c r="AN82" i="1"/>
  <c r="AM82" i="1" s="1"/>
  <c r="AN84" i="1"/>
  <c r="AM84" i="1" s="1"/>
  <c r="AN86" i="1"/>
  <c r="AM86" i="1" s="1"/>
  <c r="AN88" i="1"/>
  <c r="AM88" i="1" s="1"/>
  <c r="AN90" i="1"/>
  <c r="AM90" i="1" s="1"/>
  <c r="AN92" i="1"/>
  <c r="AM92" i="1" s="1"/>
  <c r="AN94" i="1"/>
  <c r="AM94" i="1" s="1"/>
  <c r="AN96" i="1"/>
  <c r="AM96" i="1" s="1"/>
  <c r="AN38" i="1"/>
  <c r="AM38" i="1" s="1"/>
  <c r="AN42" i="1"/>
  <c r="AM42" i="1" s="1"/>
  <c r="AN46" i="1"/>
  <c r="AM46" i="1" s="1"/>
  <c r="AN50" i="1"/>
  <c r="AM50" i="1" s="1"/>
  <c r="AN54" i="1"/>
  <c r="AM54" i="1" s="1"/>
  <c r="AN58" i="1"/>
  <c r="AM58" i="1" s="1"/>
  <c r="AN62" i="1"/>
  <c r="AM62" i="1" s="1"/>
  <c r="AN66" i="1"/>
  <c r="AM66" i="1" s="1"/>
  <c r="AN70" i="1"/>
  <c r="AM70" i="1" s="1"/>
  <c r="AN74" i="1"/>
  <c r="AM74" i="1" s="1"/>
  <c r="AN78" i="1"/>
  <c r="AM78" i="1" s="1"/>
  <c r="AN81" i="1"/>
  <c r="AM81" i="1" s="1"/>
  <c r="AN83" i="1"/>
  <c r="AM83" i="1" s="1"/>
  <c r="AN85" i="1"/>
  <c r="AM85" i="1" s="1"/>
  <c r="AN87" i="1"/>
  <c r="AM87" i="1" s="1"/>
  <c r="AN89" i="1"/>
  <c r="AM89" i="1" s="1"/>
  <c r="AN91" i="1"/>
  <c r="AM91" i="1" s="1"/>
  <c r="AN93" i="1"/>
  <c r="AM93" i="1" s="1"/>
  <c r="AN95" i="1"/>
  <c r="AM95" i="1" s="1"/>
  <c r="AN4" i="1"/>
  <c r="AJ3" i="1" l="1"/>
  <c r="AI4" i="1" s="1"/>
  <c r="AJ4" i="1" s="1"/>
  <c r="AI5" i="1" s="1"/>
  <c r="AJ5" i="1" s="1"/>
  <c r="AI6" i="1" s="1"/>
  <c r="AJ6" i="1" s="1"/>
  <c r="AI7" i="1" s="1"/>
  <c r="AJ7" i="1" s="1"/>
  <c r="AI8" i="1" s="1"/>
  <c r="AJ8" i="1" s="1"/>
  <c r="AI9" i="1" s="1"/>
  <c r="AJ9" i="1" s="1"/>
  <c r="AI10" i="1" s="1"/>
  <c r="AJ10" i="1" s="1"/>
  <c r="AI11" i="1" s="1"/>
  <c r="AJ11" i="1" s="1"/>
  <c r="AI12" i="1" s="1"/>
  <c r="AJ12" i="1" s="1"/>
  <c r="AI13" i="1" s="1"/>
  <c r="AJ13" i="1" s="1"/>
  <c r="AI14" i="1" s="1"/>
  <c r="AJ14" i="1" s="1"/>
  <c r="AI15" i="1" s="1"/>
  <c r="AJ15" i="1" s="1"/>
  <c r="AI16" i="1" s="1"/>
  <c r="AJ16" i="1" s="1"/>
  <c r="AI17" i="1" s="1"/>
  <c r="AJ17" i="1" s="1"/>
  <c r="AI18" i="1" s="1"/>
  <c r="AJ18" i="1" s="1"/>
  <c r="AI19" i="1" s="1"/>
  <c r="AJ19" i="1" s="1"/>
  <c r="AI20" i="1" s="1"/>
  <c r="AJ20" i="1" s="1"/>
  <c r="AI21" i="1" s="1"/>
  <c r="AJ21" i="1" s="1"/>
  <c r="AI22" i="1" s="1"/>
  <c r="AJ22" i="1" s="1"/>
  <c r="AI23" i="1" s="1"/>
  <c r="AJ23" i="1" s="1"/>
  <c r="AI24" i="1" s="1"/>
  <c r="AJ24" i="1" s="1"/>
  <c r="AI25" i="1" s="1"/>
  <c r="AJ25" i="1" s="1"/>
  <c r="AI26" i="1" s="1"/>
  <c r="AJ26" i="1" s="1"/>
  <c r="AI27" i="1" s="1"/>
  <c r="AJ27" i="1" s="1"/>
  <c r="AI28" i="1" s="1"/>
  <c r="AJ28" i="1" s="1"/>
  <c r="AI29" i="1" s="1"/>
  <c r="AJ29" i="1" s="1"/>
  <c r="AI30" i="1" s="1"/>
  <c r="AJ30" i="1" s="1"/>
  <c r="AI31" i="1" s="1"/>
  <c r="AJ31" i="1" s="1"/>
  <c r="AI32" i="1" s="1"/>
  <c r="AJ32" i="1" s="1"/>
  <c r="AI33" i="1" s="1"/>
  <c r="AJ33" i="1" s="1"/>
  <c r="AI34" i="1" s="1"/>
  <c r="AJ34" i="1" s="1"/>
  <c r="AI35" i="1" s="1"/>
  <c r="AJ35" i="1" s="1"/>
  <c r="AI36" i="1" s="1"/>
  <c r="AJ36" i="1" s="1"/>
  <c r="AI37" i="1" s="1"/>
  <c r="AJ37" i="1" s="1"/>
  <c r="AI38" i="1" s="1"/>
  <c r="AJ38" i="1" s="1"/>
  <c r="AI39" i="1" s="1"/>
  <c r="AJ39" i="1" s="1"/>
  <c r="AI40" i="1" s="1"/>
  <c r="AJ40" i="1" s="1"/>
  <c r="AI41" i="1" s="1"/>
  <c r="AJ41" i="1" s="1"/>
  <c r="AI42" i="1" s="1"/>
  <c r="AJ42" i="1" s="1"/>
  <c r="AI43" i="1" s="1"/>
  <c r="AJ43" i="1" s="1"/>
  <c r="AI44" i="1" s="1"/>
  <c r="AJ44" i="1" s="1"/>
  <c r="AI45" i="1" s="1"/>
  <c r="AJ45" i="1" s="1"/>
  <c r="AI46" i="1" s="1"/>
  <c r="AJ46" i="1" s="1"/>
  <c r="AI47" i="1" s="1"/>
  <c r="AJ47" i="1" s="1"/>
  <c r="AI48" i="1" s="1"/>
  <c r="AJ48" i="1" s="1"/>
  <c r="AI49" i="1" s="1"/>
  <c r="AJ49" i="1" s="1"/>
  <c r="AI50" i="1" s="1"/>
  <c r="AJ50" i="1" s="1"/>
  <c r="AI51" i="1" s="1"/>
  <c r="AJ51" i="1" s="1"/>
  <c r="AI52" i="1" s="1"/>
  <c r="AJ52" i="1" s="1"/>
  <c r="AI53" i="1" s="1"/>
  <c r="AJ53" i="1" s="1"/>
  <c r="AI54" i="1" s="1"/>
  <c r="AJ54" i="1" s="1"/>
  <c r="AI55" i="1" s="1"/>
  <c r="AJ55" i="1" s="1"/>
  <c r="AI56" i="1" s="1"/>
  <c r="AJ56" i="1" s="1"/>
  <c r="AI57" i="1" s="1"/>
  <c r="AJ57" i="1" s="1"/>
  <c r="AI58" i="1" s="1"/>
  <c r="AJ58" i="1" s="1"/>
  <c r="AI59" i="1" s="1"/>
  <c r="AJ59" i="1" s="1"/>
  <c r="AI60" i="1" s="1"/>
  <c r="AJ60" i="1" s="1"/>
  <c r="AI61" i="1" s="1"/>
  <c r="AJ61" i="1" s="1"/>
  <c r="AI62" i="1" s="1"/>
  <c r="AJ62" i="1" s="1"/>
  <c r="AI63" i="1" s="1"/>
  <c r="AJ63" i="1" s="1"/>
  <c r="AI64" i="1" s="1"/>
  <c r="AJ64" i="1" s="1"/>
  <c r="AI65" i="1" s="1"/>
  <c r="AJ65" i="1" s="1"/>
  <c r="AI66" i="1" s="1"/>
  <c r="AJ66" i="1" s="1"/>
  <c r="AI67" i="1" s="1"/>
  <c r="AJ67" i="1" s="1"/>
  <c r="AI68" i="1" s="1"/>
  <c r="AJ68" i="1" s="1"/>
  <c r="AI69" i="1" s="1"/>
  <c r="AJ69" i="1" s="1"/>
  <c r="AI70" i="1" s="1"/>
  <c r="AJ70" i="1" s="1"/>
  <c r="AI71" i="1" s="1"/>
  <c r="AJ71" i="1" s="1"/>
  <c r="AI72" i="1" s="1"/>
  <c r="AJ72" i="1" s="1"/>
  <c r="AI73" i="1" s="1"/>
  <c r="AJ73" i="1" s="1"/>
  <c r="AI74" i="1" s="1"/>
  <c r="AJ74" i="1" s="1"/>
  <c r="AI75" i="1" s="1"/>
  <c r="AJ75" i="1" s="1"/>
  <c r="AI76" i="1" s="1"/>
  <c r="AJ76" i="1" s="1"/>
  <c r="AI77" i="1" s="1"/>
  <c r="AJ77" i="1" s="1"/>
  <c r="AI78" i="1" s="1"/>
  <c r="AJ78" i="1" s="1"/>
  <c r="AI79" i="1" s="1"/>
  <c r="AJ79" i="1" s="1"/>
  <c r="AI80" i="1" s="1"/>
  <c r="AJ80" i="1" s="1"/>
  <c r="AI81" i="1" s="1"/>
  <c r="AJ81" i="1" s="1"/>
  <c r="AI82" i="1" s="1"/>
  <c r="AJ82" i="1" s="1"/>
  <c r="AI83" i="1" s="1"/>
  <c r="AJ83" i="1" s="1"/>
  <c r="AI84" i="1" s="1"/>
  <c r="AJ84" i="1" s="1"/>
  <c r="AI85" i="1" s="1"/>
  <c r="AJ85" i="1" s="1"/>
  <c r="AI86" i="1" s="1"/>
  <c r="AJ86" i="1" s="1"/>
  <c r="AI87" i="1" s="1"/>
  <c r="AJ87" i="1" s="1"/>
  <c r="AI88" i="1" s="1"/>
  <c r="AJ88" i="1" s="1"/>
  <c r="AI89" i="1" s="1"/>
  <c r="AJ89" i="1" s="1"/>
  <c r="AI90" i="1" s="1"/>
  <c r="AJ90" i="1" s="1"/>
  <c r="AI91" i="1" s="1"/>
  <c r="AJ91" i="1" s="1"/>
  <c r="AI92" i="1" s="1"/>
  <c r="AJ92" i="1" s="1"/>
  <c r="AI93" i="1" s="1"/>
  <c r="AJ93" i="1" s="1"/>
  <c r="AI94" i="1" s="1"/>
  <c r="AJ94" i="1" s="1"/>
  <c r="AI95" i="1" s="1"/>
  <c r="AJ95" i="1" s="1"/>
  <c r="AI96" i="1" s="1"/>
  <c r="AJ96" i="1" s="1"/>
</calcChain>
</file>

<file path=xl/sharedStrings.xml><?xml version="1.0" encoding="utf-8"?>
<sst xmlns="http://schemas.openxmlformats.org/spreadsheetml/2006/main" count="533" uniqueCount="78">
  <si>
    <t>SYSTEM</t>
  </si>
  <si>
    <t>TEAM</t>
  </si>
  <si>
    <t>NBA V3</t>
  </si>
  <si>
    <t>Nets</t>
  </si>
  <si>
    <t>Bulls</t>
  </si>
  <si>
    <t>Sixers</t>
  </si>
  <si>
    <t>Cavs</t>
  </si>
  <si>
    <t>Hawks</t>
  </si>
  <si>
    <t>Bucks</t>
  </si>
  <si>
    <t>Spurs</t>
  </si>
  <si>
    <t>Pistons</t>
  </si>
  <si>
    <t>NBA V1</t>
  </si>
  <si>
    <t>Raptors</t>
  </si>
  <si>
    <t>Suns</t>
  </si>
  <si>
    <t>Jazz</t>
  </si>
  <si>
    <t>Nuggets</t>
  </si>
  <si>
    <t>Knicks</t>
  </si>
  <si>
    <t>Bobcats</t>
  </si>
  <si>
    <t>Heat</t>
  </si>
  <si>
    <t>Grizzlies</t>
  </si>
  <si>
    <t>Trailblazers</t>
  </si>
  <si>
    <t>Clippers</t>
  </si>
  <si>
    <t>Pacers</t>
  </si>
  <si>
    <t>Celtics</t>
  </si>
  <si>
    <t>Magic</t>
  </si>
  <si>
    <t>Timberwolves</t>
  </si>
  <si>
    <t>Mavricks</t>
  </si>
  <si>
    <t>Thunder</t>
  </si>
  <si>
    <t>Warriors</t>
  </si>
  <si>
    <t>Wizzards</t>
  </si>
  <si>
    <t>Lakers</t>
  </si>
  <si>
    <t>NBA V2</t>
  </si>
  <si>
    <t>Rockets</t>
  </si>
  <si>
    <t>Hornets</t>
  </si>
  <si>
    <t>Kings</t>
  </si>
  <si>
    <t>Warriros</t>
  </si>
  <si>
    <t>Denver</t>
  </si>
  <si>
    <t>"A"</t>
  </si>
  <si>
    <t>Spread</t>
  </si>
  <si>
    <t>Bet</t>
  </si>
  <si>
    <t>Vig</t>
  </si>
  <si>
    <t>Juice</t>
  </si>
  <si>
    <t>Total Wager</t>
  </si>
  <si>
    <t>Opponent</t>
  </si>
  <si>
    <t>Score</t>
  </si>
  <si>
    <t>Result</t>
  </si>
  <si>
    <t>"B"</t>
  </si>
  <si>
    <t>"C"</t>
  </si>
  <si>
    <t>Total Series
Wager</t>
  </si>
  <si>
    <t>Starting 
BankRoll</t>
  </si>
  <si>
    <t>BankRoll</t>
  </si>
  <si>
    <t>Total Account</t>
  </si>
  <si>
    <t>Seris
Result</t>
  </si>
  <si>
    <t>Win</t>
  </si>
  <si>
    <t>Pending</t>
  </si>
  <si>
    <t>91 to 90</t>
  </si>
  <si>
    <t>NR</t>
  </si>
  <si>
    <t>97 to 92</t>
  </si>
  <si>
    <t>95 to 110</t>
  </si>
  <si>
    <t>Loss</t>
  </si>
  <si>
    <t xml:space="preserve"> </t>
  </si>
  <si>
    <t>A Win</t>
  </si>
  <si>
    <t>B Win</t>
  </si>
  <si>
    <t>C Win</t>
  </si>
  <si>
    <t>ENTER RESULT OF GAME WITH EITHER "WIN" OR "LOSS" in CELL "L3"</t>
  </si>
  <si>
    <t>ENTER YOUR BASE UNIT AMOUNT YOU WANT TO WAGER IN CELL "F3"</t>
  </si>
  <si>
    <t xml:space="preserve"> ENTER YOUR SPREAD ACHIEVED WITH BOOK IN CELL "E3"</t>
  </si>
  <si>
    <t>IF "WIN" IS ENTERED IN CELL "L3", THE SPREADSHEET WILL ADD YOUR WIN TO YOUR BANKROLL IN CELL "AI3"</t>
  </si>
  <si>
    <t>IF "LOSS" IS ENTERED IN CELL "L3", THE SPREADSHEET WILL AUTOMATICALLY CALCULATE THE NEXT BET UNIT FOR "B" BET IN CELL "O3"</t>
  </si>
  <si>
    <t>BET UNIT IS CALCULATED USING THE 1, 3, 5 BET STRATEGY.   THESE UNITS ARE REFLECTED IN CELLS "D1","M1","V1"</t>
  </si>
  <si>
    <t>YOU CAN CHANGE UNITS IN "M1" OR "V1" IF YOU WANT TO PLAY A "5,7" OR "7,5" STRATEGY</t>
  </si>
  <si>
    <t xml:space="preserve">THIS WILL BE THE SAME IF "WIN" IS ENTERED IN CELL "U3" OR CELL "AD3" AS WELL. </t>
  </si>
  <si>
    <t xml:space="preserve">THIS WILL BE THE SAME IF "LOSS" IS ENTERED IN CELL "U3" AS WELL. </t>
  </si>
  <si>
    <t>STARTING BANKROLL IS ENTERED IN CELL "AJ1"</t>
  </si>
  <si>
    <t>BANKROLL IN COLUMN "AI" IS A REFLECTION OF YOUR TRUE BANK WHILE ALL WAGERS ARE PENDING</t>
  </si>
  <si>
    <t>TOTAL ACCOUNT IN COLUMN "AJ" IS A REFLECTION OF YOUR BANKROLL ONCE THE SERIES IS CLOSED OUT</t>
  </si>
  <si>
    <t>YOU CAN SEE KEEP TRACK OF THE SCORE AND PUT THE SERIES RESULTS IN COLUMN "C".</t>
  </si>
  <si>
    <t xml:space="preserve">FINALLY…I SIMPLY COLOR OUT GREY ANY "B" OR "C" BETS THAT ARE "NR = NOT REQUIRED".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</si>
</sst>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2">
    <xf numFmtId="0" fontId="0" fillId="0" borderId="0" xfId="0"/>
    <xf numFmtId="0" fontId="4" fillId="0" borderId="1" xfId="2" applyFont="1" applyBorder="1"/>
    <xf numFmtId="0" fontId="4" fillId="0" borderId="1" xfId="2" applyFont="1" applyFill="1" applyBorder="1"/>
    <xf numFmtId="44" fontId="4" fillId="0" borderId="1" xfId="2" applyNumberFormat="1" applyFont="1" applyBorder="1"/>
    <xf numFmtId="0" fontId="4" fillId="2" borderId="1" xfId="2" applyFont="1" applyFill="1" applyBorder="1"/>
    <xf numFmtId="16" fontId="4" fillId="0" borderId="1" xfId="2" applyNumberFormat="1" applyFont="1" applyFill="1" applyBorder="1"/>
    <xf numFmtId="16" fontId="4" fillId="0" borderId="1" xfId="2" applyNumberFormat="1" applyFont="1" applyBorder="1"/>
    <xf numFmtId="0" fontId="4" fillId="3" borderId="1" xfId="2" applyFont="1" applyFill="1" applyBorder="1"/>
    <xf numFmtId="0" fontId="4" fillId="5" borderId="1" xfId="2" applyFont="1" applyFill="1" applyBorder="1"/>
    <xf numFmtId="0" fontId="4" fillId="6" borderId="1" xfId="2" applyFont="1" applyFill="1" applyBorder="1"/>
    <xf numFmtId="0" fontId="6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7" fillId="7" borderId="1" xfId="2" applyFont="1" applyFill="1" applyBorder="1" applyAlignment="1">
      <alignment horizontal="center"/>
    </xf>
    <xf numFmtId="0" fontId="7" fillId="7" borderId="1" xfId="2" applyFont="1" applyFill="1" applyBorder="1" applyAlignment="1">
      <alignment horizontal="center" wrapText="1"/>
    </xf>
    <xf numFmtId="0" fontId="4" fillId="14" borderId="1" xfId="2" applyFont="1" applyFill="1" applyBorder="1"/>
    <xf numFmtId="0" fontId="7" fillId="4" borderId="1" xfId="2" applyFont="1" applyFill="1" applyBorder="1" applyAlignment="1">
      <alignment horizontal="center"/>
    </xf>
    <xf numFmtId="16" fontId="4" fillId="4" borderId="1" xfId="2" applyNumberFormat="1" applyFont="1" applyFill="1" applyBorder="1"/>
    <xf numFmtId="0" fontId="7" fillId="11" borderId="1" xfId="2" applyFont="1" applyFill="1" applyBorder="1" applyAlignment="1">
      <alignment horizontal="center"/>
    </xf>
    <xf numFmtId="16" fontId="4" fillId="11" borderId="1" xfId="2" applyNumberFormat="1" applyFont="1" applyFill="1" applyBorder="1"/>
    <xf numFmtId="0" fontId="7" fillId="8" borderId="1" xfId="2" applyFont="1" applyFill="1" applyBorder="1" applyAlignment="1">
      <alignment horizontal="center"/>
    </xf>
    <xf numFmtId="0" fontId="7" fillId="15" borderId="1" xfId="2" applyFont="1" applyFill="1" applyBorder="1" applyAlignment="1">
      <alignment horizontal="center"/>
    </xf>
    <xf numFmtId="16" fontId="4" fillId="15" borderId="1" xfId="2" applyNumberFormat="1" applyFont="1" applyFill="1" applyBorder="1"/>
    <xf numFmtId="16" fontId="4" fillId="9" borderId="1" xfId="2" applyNumberFormat="1" applyFont="1" applyFill="1" applyBorder="1"/>
    <xf numFmtId="0" fontId="4" fillId="9" borderId="1" xfId="2" applyFont="1" applyFill="1" applyBorder="1"/>
    <xf numFmtId="0" fontId="4" fillId="0" borderId="1" xfId="2" applyNumberFormat="1" applyFont="1" applyBorder="1"/>
    <xf numFmtId="0" fontId="4" fillId="0" borderId="1" xfId="2" applyNumberFormat="1" applyFont="1" applyBorder="1" applyAlignment="1">
      <alignment horizontal="center"/>
    </xf>
    <xf numFmtId="0" fontId="4" fillId="0" borderId="1" xfId="2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44" fontId="4" fillId="0" borderId="1" xfId="1" applyFont="1" applyBorder="1"/>
    <xf numFmtId="44" fontId="4" fillId="0" borderId="1" xfId="1" applyFont="1" applyFill="1" applyBorder="1"/>
    <xf numFmtId="44" fontId="4" fillId="0" borderId="1" xfId="2" applyNumberFormat="1" applyFont="1" applyBorder="1" applyAlignment="1">
      <alignment horizontal="center"/>
    </xf>
    <xf numFmtId="0" fontId="5" fillId="0" borderId="1" xfId="0" applyFont="1" applyBorder="1"/>
    <xf numFmtId="0" fontId="5" fillId="9" borderId="1" xfId="0" applyFont="1" applyFill="1" applyBorder="1"/>
    <xf numFmtId="44" fontId="6" fillId="10" borderId="1" xfId="1" applyFont="1" applyFill="1" applyBorder="1" applyAlignment="1">
      <alignment horizontal="center"/>
    </xf>
    <xf numFmtId="44" fontId="0" fillId="0" borderId="0" xfId="0" applyNumberFormat="1"/>
    <xf numFmtId="0" fontId="4" fillId="9" borderId="1" xfId="2" applyNumberFormat="1" applyFont="1" applyFill="1" applyBorder="1"/>
    <xf numFmtId="44" fontId="6" fillId="0" borderId="0" xfId="1" applyFont="1" applyAlignment="1">
      <alignment horizontal="center"/>
    </xf>
    <xf numFmtId="44" fontId="7" fillId="7" borderId="1" xfId="1" applyFont="1" applyFill="1" applyBorder="1" applyAlignment="1">
      <alignment horizontal="center"/>
    </xf>
    <xf numFmtId="44" fontId="4" fillId="9" borderId="1" xfId="1" applyFont="1" applyFill="1" applyBorder="1"/>
    <xf numFmtId="44" fontId="0" fillId="0" borderId="0" xfId="1" applyFont="1"/>
    <xf numFmtId="0" fontId="2" fillId="0" borderId="0" xfId="0" applyFont="1"/>
    <xf numFmtId="44" fontId="4" fillId="9" borderId="1" xfId="2" applyNumberFormat="1" applyFont="1" applyFill="1" applyBorder="1"/>
    <xf numFmtId="0" fontId="6" fillId="4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16" borderId="0" xfId="0" applyFont="1" applyFill="1" applyAlignment="1">
      <alignment horizontal="center"/>
    </xf>
    <xf numFmtId="0" fontId="6" fillId="15" borderId="1" xfId="0" applyFont="1" applyFill="1" applyBorder="1" applyAlignment="1">
      <alignment horizontal="center"/>
    </xf>
    <xf numFmtId="0" fontId="7" fillId="12" borderId="1" xfId="2" applyFont="1" applyFill="1" applyBorder="1" applyAlignment="1">
      <alignment horizontal="center" wrapText="1"/>
    </xf>
    <xf numFmtId="44" fontId="5" fillId="12" borderId="1" xfId="1" applyFont="1" applyFill="1" applyBorder="1"/>
    <xf numFmtId="0" fontId="7" fillId="13" borderId="1" xfId="2" applyFont="1" applyFill="1" applyBorder="1" applyAlignment="1">
      <alignment horizontal="center" wrapText="1"/>
    </xf>
    <xf numFmtId="44" fontId="5" fillId="13" borderId="1" xfId="0" applyNumberFormat="1" applyFont="1" applyFill="1" applyBorder="1"/>
    <xf numFmtId="44" fontId="5" fillId="8" borderId="1" xfId="0" applyNumberFormat="1" applyFont="1" applyFill="1" applyBorder="1"/>
  </cellXfs>
  <cellStyles count="5">
    <cellStyle name="Currency" xfId="1" builtinId="4"/>
    <cellStyle name="Currency 2" xfId="3"/>
    <cellStyle name="Normal" xfId="0" builtinId="0"/>
    <cellStyle name="Normal 2" xfId="2"/>
    <cellStyle name="Percent 2" xfId="4"/>
  </cellStyles>
  <dxfs count="0"/>
  <tableStyles count="0" defaultTableStyle="TableStyleMedium2" defaultPivotStyle="PivotStyleLight16"/>
  <colors>
    <mruColors>
      <color rgb="FF00FFFF"/>
      <color rgb="FFFF99CC"/>
      <color rgb="FF00FF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6"/>
  <sheetViews>
    <sheetView zoomScaleNormal="100" workbookViewId="0"/>
  </sheetViews>
  <sheetFormatPr defaultColWidth="8.140625" defaultRowHeight="15" x14ac:dyDescent="0.25"/>
  <cols>
    <col min="1" max="1" width="10" bestFit="1" customWidth="1"/>
    <col min="2" max="2" width="13.85546875" bestFit="1" customWidth="1"/>
    <col min="3" max="3" width="8.42578125" bestFit="1" customWidth="1"/>
    <col min="4" max="4" width="7" bestFit="1" customWidth="1"/>
    <col min="5" max="5" width="8.28515625" style="27" bestFit="1" customWidth="1"/>
    <col min="6" max="6" width="7.7109375" bestFit="1" customWidth="1"/>
    <col min="7" max="7" width="6.7109375" bestFit="1" customWidth="1"/>
    <col min="8" max="8" width="6.42578125" style="27" bestFit="1" customWidth="1"/>
    <col min="9" max="9" width="13.28515625" style="27" bestFit="1" customWidth="1"/>
    <col min="10" max="10" width="13.85546875" bestFit="1" customWidth="1"/>
    <col min="11" max="11" width="8.85546875" bestFit="1" customWidth="1"/>
    <col min="12" max="12" width="7.5703125" bestFit="1" customWidth="1"/>
    <col min="13" max="13" width="7" bestFit="1" customWidth="1"/>
    <col min="14" max="14" width="8.28515625" bestFit="1" customWidth="1"/>
    <col min="15" max="15" width="7.7109375" bestFit="1" customWidth="1"/>
    <col min="16" max="16" width="10.85546875" bestFit="1" customWidth="1"/>
    <col min="17" max="17" width="6.42578125" bestFit="1" customWidth="1"/>
    <col min="18" max="18" width="13.28515625" bestFit="1" customWidth="1"/>
    <col min="19" max="19" width="13.85546875" bestFit="1" customWidth="1"/>
    <col min="20" max="20" width="7" bestFit="1" customWidth="1"/>
    <col min="21" max="21" width="7.5703125" bestFit="1" customWidth="1"/>
    <col min="22" max="22" width="7" bestFit="1" customWidth="1"/>
    <col min="23" max="23" width="8.28515625" bestFit="1" customWidth="1"/>
    <col min="24" max="24" width="7.7109375" style="39" bestFit="1" customWidth="1"/>
    <col min="25" max="25" width="7.7109375" bestFit="1" customWidth="1"/>
    <col min="26" max="26" width="6.42578125" bestFit="1" customWidth="1"/>
    <col min="27" max="27" width="13.28515625" bestFit="1" customWidth="1"/>
    <col min="28" max="28" width="13.85546875" bestFit="1" customWidth="1"/>
    <col min="29" max="29" width="7" bestFit="1" customWidth="1"/>
    <col min="30" max="30" width="7.5703125" bestFit="1" customWidth="1"/>
    <col min="31" max="34" width="14.5703125" customWidth="1"/>
    <col min="35" max="35" width="14" customWidth="1"/>
    <col min="36" max="36" width="15" customWidth="1"/>
    <col min="37" max="37" width="9" hidden="1" customWidth="1"/>
    <col min="38" max="41" width="8.140625" hidden="1" customWidth="1"/>
  </cols>
  <sheetData>
    <row r="1" spans="1:41" ht="30" x14ac:dyDescent="0.25">
      <c r="A1" s="10"/>
      <c r="B1" s="10"/>
      <c r="C1" s="10"/>
      <c r="D1" s="42">
        <v>1</v>
      </c>
      <c r="E1" s="10"/>
      <c r="F1" s="10"/>
      <c r="G1" s="10"/>
      <c r="H1" s="44">
        <v>1.1000000000000001</v>
      </c>
      <c r="I1" s="10"/>
      <c r="J1" s="10"/>
      <c r="K1" s="10"/>
      <c r="L1" s="10"/>
      <c r="M1" s="43">
        <v>3</v>
      </c>
      <c r="N1" s="10"/>
      <c r="O1" s="10"/>
      <c r="P1" s="10"/>
      <c r="Q1" s="45">
        <v>1.1000000000000001</v>
      </c>
      <c r="R1" s="10"/>
      <c r="S1" s="10"/>
      <c r="T1" s="10"/>
      <c r="U1" s="10"/>
      <c r="V1" s="46">
        <v>5</v>
      </c>
      <c r="W1" s="10"/>
      <c r="X1" s="36"/>
      <c r="Y1" s="10"/>
      <c r="Z1" s="44">
        <v>1.1000000000000001</v>
      </c>
      <c r="AA1" s="44"/>
      <c r="AB1" s="10"/>
      <c r="AC1" s="10"/>
      <c r="AD1" s="10"/>
      <c r="AE1" s="10"/>
      <c r="AF1" s="10"/>
      <c r="AG1" s="10"/>
      <c r="AH1" s="10"/>
      <c r="AI1" s="11" t="s">
        <v>49</v>
      </c>
      <c r="AJ1" s="33">
        <v>1000</v>
      </c>
      <c r="AK1" s="34">
        <f>AJ1-AE3</f>
        <v>943.9</v>
      </c>
    </row>
    <row r="2" spans="1:41" ht="30" x14ac:dyDescent="0.25">
      <c r="A2" s="12" t="s">
        <v>0</v>
      </c>
      <c r="B2" s="12" t="s">
        <v>1</v>
      </c>
      <c r="C2" s="13" t="s">
        <v>52</v>
      </c>
      <c r="D2" s="15" t="s">
        <v>37</v>
      </c>
      <c r="E2" s="12" t="s">
        <v>38</v>
      </c>
      <c r="F2" s="12" t="s">
        <v>39</v>
      </c>
      <c r="G2" s="12" t="s">
        <v>40</v>
      </c>
      <c r="H2" s="12" t="s">
        <v>41</v>
      </c>
      <c r="I2" s="12" t="s">
        <v>42</v>
      </c>
      <c r="J2" s="12" t="s">
        <v>43</v>
      </c>
      <c r="K2" s="12" t="s">
        <v>44</v>
      </c>
      <c r="L2" s="12" t="s">
        <v>45</v>
      </c>
      <c r="M2" s="17" t="s">
        <v>46</v>
      </c>
      <c r="N2" s="12" t="s">
        <v>38</v>
      </c>
      <c r="O2" s="12" t="s">
        <v>39</v>
      </c>
      <c r="P2" s="12" t="s">
        <v>40</v>
      </c>
      <c r="Q2" s="12" t="s">
        <v>41</v>
      </c>
      <c r="R2" s="12" t="s">
        <v>42</v>
      </c>
      <c r="S2" s="12" t="s">
        <v>43</v>
      </c>
      <c r="T2" s="12" t="s">
        <v>44</v>
      </c>
      <c r="U2" s="12" t="s">
        <v>45</v>
      </c>
      <c r="V2" s="20" t="s">
        <v>47</v>
      </c>
      <c r="W2" s="12" t="s">
        <v>38</v>
      </c>
      <c r="X2" s="37" t="s">
        <v>39</v>
      </c>
      <c r="Y2" s="12" t="s">
        <v>40</v>
      </c>
      <c r="Z2" s="12" t="s">
        <v>41</v>
      </c>
      <c r="AA2" s="12" t="s">
        <v>42</v>
      </c>
      <c r="AB2" s="12" t="s">
        <v>43</v>
      </c>
      <c r="AC2" s="12" t="s">
        <v>44</v>
      </c>
      <c r="AD2" s="12" t="s">
        <v>45</v>
      </c>
      <c r="AE2" s="47" t="s">
        <v>48</v>
      </c>
      <c r="AF2" s="47" t="s">
        <v>61</v>
      </c>
      <c r="AG2" s="47" t="s">
        <v>62</v>
      </c>
      <c r="AH2" s="47" t="s">
        <v>63</v>
      </c>
      <c r="AI2" s="49" t="s">
        <v>50</v>
      </c>
      <c r="AJ2" s="19" t="s">
        <v>51</v>
      </c>
    </row>
    <row r="3" spans="1:41" x14ac:dyDescent="0.25">
      <c r="A3" s="8" t="s">
        <v>2</v>
      </c>
      <c r="B3" s="2" t="s">
        <v>3</v>
      </c>
      <c r="C3" s="4" t="s">
        <v>54</v>
      </c>
      <c r="D3" s="16">
        <v>40931</v>
      </c>
      <c r="E3" s="25" t="str">
        <f>"+13"</f>
        <v>+13</v>
      </c>
      <c r="F3" s="28">
        <v>10</v>
      </c>
      <c r="G3" s="28">
        <f>(F3*$H$1)-F3</f>
        <v>1</v>
      </c>
      <c r="H3" s="25">
        <v>-110</v>
      </c>
      <c r="I3" s="30">
        <f>SUM(F3:G3)</f>
        <v>11</v>
      </c>
      <c r="J3" s="2" t="s">
        <v>4</v>
      </c>
      <c r="K3" s="2" t="s">
        <v>58</v>
      </c>
      <c r="L3" s="9" t="s">
        <v>59</v>
      </c>
      <c r="M3" s="18">
        <v>40933</v>
      </c>
      <c r="N3" s="6"/>
      <c r="O3" s="28">
        <f>IF(L3="Loss",(($M$1*F3)+I3),0)</f>
        <v>41</v>
      </c>
      <c r="P3" s="28">
        <f>(O3*$Q$1)-O3</f>
        <v>4.1000000000000014</v>
      </c>
      <c r="Q3" s="24">
        <v>-110</v>
      </c>
      <c r="R3" s="3">
        <f>O3+P3</f>
        <v>45.1</v>
      </c>
      <c r="S3" s="2" t="s">
        <v>5</v>
      </c>
      <c r="T3" s="2"/>
      <c r="U3" s="2" t="s">
        <v>60</v>
      </c>
      <c r="V3" s="21">
        <v>40935</v>
      </c>
      <c r="W3" s="6"/>
      <c r="X3" s="28">
        <f>IF(U3="Loss",(($V$1*F3)+R3),0)</f>
        <v>0</v>
      </c>
      <c r="Y3" s="3">
        <f>(X3*$Z$1)-X3</f>
        <v>0</v>
      </c>
      <c r="Z3" s="24">
        <v>-110</v>
      </c>
      <c r="AA3" s="3">
        <f>SUM(X3+Y3)</f>
        <v>0</v>
      </c>
      <c r="AB3" s="2" t="s">
        <v>6</v>
      </c>
      <c r="AC3" s="31"/>
      <c r="AD3" s="31" t="s">
        <v>60</v>
      </c>
      <c r="AE3" s="48">
        <f>SUM(I3+R3+AA3)</f>
        <v>56.1</v>
      </c>
      <c r="AF3" s="48">
        <f>I3+F3</f>
        <v>21</v>
      </c>
      <c r="AG3" s="48">
        <f>(R3+O3)</f>
        <v>86.1</v>
      </c>
      <c r="AH3" s="48">
        <f>(AA3+X3)</f>
        <v>0</v>
      </c>
      <c r="AI3" s="50">
        <f>AK1</f>
        <v>943.9</v>
      </c>
      <c r="AJ3" s="51">
        <f>AI3+AO3</f>
        <v>943.9</v>
      </c>
      <c r="AK3">
        <f>IF(C3="Win", AF3,AL3)</f>
        <v>0</v>
      </c>
      <c r="AL3">
        <f>IF(C3="Loss",0,0)</f>
        <v>0</v>
      </c>
      <c r="AM3" s="40">
        <f>IF(L3="Win",AF3,AN3)</f>
        <v>0</v>
      </c>
      <c r="AN3" s="34">
        <f>IF(U3="Win",AG3,AO3)</f>
        <v>0</v>
      </c>
      <c r="AO3">
        <f>IF(AD3="Win",AH3,(IF(U3="Win",AG3,(IF(L3="Win",AF3,0)))))</f>
        <v>0</v>
      </c>
    </row>
    <row r="4" spans="1:41" x14ac:dyDescent="0.25">
      <c r="A4" s="8" t="s">
        <v>2</v>
      </c>
      <c r="B4" s="2" t="s">
        <v>19</v>
      </c>
      <c r="C4" s="14" t="s">
        <v>53</v>
      </c>
      <c r="D4" s="16">
        <v>40931</v>
      </c>
      <c r="E4" s="25" t="str">
        <f>"+2"</f>
        <v>+2</v>
      </c>
      <c r="F4" s="28">
        <v>10</v>
      </c>
      <c r="G4" s="28">
        <f t="shared" ref="G4:G67" si="0">(F4*$H$1)-F4</f>
        <v>1</v>
      </c>
      <c r="H4" s="25">
        <v>-110</v>
      </c>
      <c r="I4" s="30">
        <f t="shared" ref="I4:I67" si="1">SUM(F4:G4)</f>
        <v>11</v>
      </c>
      <c r="J4" s="2" t="s">
        <v>28</v>
      </c>
      <c r="K4" s="2" t="s">
        <v>55</v>
      </c>
      <c r="L4" s="14" t="s">
        <v>53</v>
      </c>
      <c r="M4" s="22" t="s">
        <v>56</v>
      </c>
      <c r="N4" s="22"/>
      <c r="O4" s="38">
        <f t="shared" ref="O4:O67" si="2">IF(L4="Loss",(($M$1*F4)+I4),0)</f>
        <v>0</v>
      </c>
      <c r="P4" s="38">
        <f t="shared" ref="P4:P12" si="3">(O4*$Q$1)-O4</f>
        <v>0</v>
      </c>
      <c r="Q4" s="35">
        <v>-110</v>
      </c>
      <c r="R4" s="41">
        <f t="shared" ref="R4:R67" si="4">O4+P4</f>
        <v>0</v>
      </c>
      <c r="S4" s="23"/>
      <c r="T4" s="23"/>
      <c r="U4" s="23"/>
      <c r="V4" s="22" t="s">
        <v>56</v>
      </c>
      <c r="W4" s="22"/>
      <c r="X4" s="38">
        <f t="shared" ref="X4:X67" si="5">IF(U4="Loss",(($V$1*F4)+R4),0)</f>
        <v>0</v>
      </c>
      <c r="Y4" s="41">
        <f t="shared" ref="Y4:Y67" si="6">(X4*$Z$1)-X4</f>
        <v>0</v>
      </c>
      <c r="Z4" s="35">
        <v>-110</v>
      </c>
      <c r="AA4" s="41">
        <f t="shared" ref="AA4:AA67" si="7">SUM(X4+Y4)</f>
        <v>0</v>
      </c>
      <c r="AB4" s="23"/>
      <c r="AC4" s="32"/>
      <c r="AD4" s="32"/>
      <c r="AE4" s="48">
        <f t="shared" ref="AE4:AE67" si="8">SUM(I4+R4+AA4)</f>
        <v>11</v>
      </c>
      <c r="AF4" s="48">
        <f t="shared" ref="AF4:AF67" si="9">I4+F4</f>
        <v>21</v>
      </c>
      <c r="AG4" s="48">
        <f t="shared" ref="AG4:AG67" si="10">(R4+O4)</f>
        <v>0</v>
      </c>
      <c r="AH4" s="48">
        <f t="shared" ref="AH4:AH67" si="11">(AA4+X4)</f>
        <v>0</v>
      </c>
      <c r="AI4" s="50">
        <f>AJ3-AE4</f>
        <v>932.9</v>
      </c>
      <c r="AJ4" s="51">
        <f t="shared" ref="AJ4:AJ67" si="12">AI4+AN4</f>
        <v>953.9</v>
      </c>
      <c r="AK4">
        <f>IF(C4="Win", AF4,AL4)</f>
        <v>21</v>
      </c>
      <c r="AL4">
        <f>IF(C4="Loss",-AE4,0)</f>
        <v>0</v>
      </c>
      <c r="AM4" s="40">
        <f t="shared" ref="AM4:AM67" si="13">IF(L4="Win",AF4,AN4)</f>
        <v>21</v>
      </c>
      <c r="AN4" s="34">
        <f t="shared" ref="AN4:AN67" si="14">IF(U4="Win",AG4,AO4)</f>
        <v>21</v>
      </c>
      <c r="AO4">
        <f t="shared" ref="AO4:AO67" si="15">IF(AD4="Win",AH4,(IF(U4="Win",AG4,(IF(L4="Win",AF4,0)))))</f>
        <v>21</v>
      </c>
    </row>
    <row r="5" spans="1:41" x14ac:dyDescent="0.25">
      <c r="A5" s="8" t="s">
        <v>2</v>
      </c>
      <c r="B5" s="2" t="s">
        <v>7</v>
      </c>
      <c r="C5" s="14" t="s">
        <v>53</v>
      </c>
      <c r="D5" s="16">
        <v>40931</v>
      </c>
      <c r="E5" s="25">
        <v>-1</v>
      </c>
      <c r="F5" s="28">
        <v>10</v>
      </c>
      <c r="G5" s="28">
        <f t="shared" si="0"/>
        <v>1</v>
      </c>
      <c r="H5" s="25">
        <v>-110</v>
      </c>
      <c r="I5" s="30">
        <f t="shared" si="1"/>
        <v>11</v>
      </c>
      <c r="J5" s="2" t="s">
        <v>8</v>
      </c>
      <c r="K5" s="2" t="s">
        <v>57</v>
      </c>
      <c r="L5" s="14" t="s">
        <v>53</v>
      </c>
      <c r="M5" s="22" t="s">
        <v>56</v>
      </c>
      <c r="N5" s="22"/>
      <c r="O5" s="38">
        <f t="shared" si="2"/>
        <v>0</v>
      </c>
      <c r="P5" s="38">
        <f t="shared" si="3"/>
        <v>0</v>
      </c>
      <c r="Q5" s="35">
        <v>-110</v>
      </c>
      <c r="R5" s="41">
        <f t="shared" si="4"/>
        <v>0</v>
      </c>
      <c r="S5" s="23"/>
      <c r="T5" s="23"/>
      <c r="U5" s="23"/>
      <c r="V5" s="22" t="s">
        <v>56</v>
      </c>
      <c r="W5" s="22"/>
      <c r="X5" s="38">
        <f t="shared" si="5"/>
        <v>0</v>
      </c>
      <c r="Y5" s="41">
        <f t="shared" si="6"/>
        <v>0</v>
      </c>
      <c r="Z5" s="35">
        <v>-110</v>
      </c>
      <c r="AA5" s="41">
        <f t="shared" si="7"/>
        <v>0</v>
      </c>
      <c r="AB5" s="23"/>
      <c r="AC5" s="32"/>
      <c r="AD5" s="32"/>
      <c r="AE5" s="48">
        <f t="shared" si="8"/>
        <v>11</v>
      </c>
      <c r="AF5" s="48">
        <f t="shared" si="9"/>
        <v>21</v>
      </c>
      <c r="AG5" s="48">
        <f t="shared" si="10"/>
        <v>0</v>
      </c>
      <c r="AH5" s="48">
        <f t="shared" si="11"/>
        <v>0</v>
      </c>
      <c r="AI5" s="50">
        <f>AJ4-AE5</f>
        <v>942.9</v>
      </c>
      <c r="AJ5" s="51">
        <f t="shared" si="12"/>
        <v>963.9</v>
      </c>
      <c r="AK5">
        <f>IF(C5="Win", AF5,AL5)</f>
        <v>21</v>
      </c>
      <c r="AL5">
        <f>IF(C5="Loss",-AE5,0)</f>
        <v>0</v>
      </c>
      <c r="AM5" s="40">
        <f t="shared" si="13"/>
        <v>21</v>
      </c>
      <c r="AN5" s="34">
        <f t="shared" si="14"/>
        <v>21</v>
      </c>
      <c r="AO5">
        <f t="shared" si="15"/>
        <v>21</v>
      </c>
    </row>
    <row r="6" spans="1:41" x14ac:dyDescent="0.25">
      <c r="A6" s="4" t="s">
        <v>11</v>
      </c>
      <c r="B6" s="2" t="s">
        <v>12</v>
      </c>
      <c r="C6" s="2" t="s">
        <v>60</v>
      </c>
      <c r="D6" s="16">
        <v>40932</v>
      </c>
      <c r="E6" s="26"/>
      <c r="F6" s="29">
        <v>0</v>
      </c>
      <c r="G6" s="28">
        <f t="shared" si="0"/>
        <v>0</v>
      </c>
      <c r="H6" s="25">
        <v>-110</v>
      </c>
      <c r="I6" s="30">
        <f t="shared" si="1"/>
        <v>0</v>
      </c>
      <c r="J6" s="2" t="s">
        <v>13</v>
      </c>
      <c r="K6" s="2"/>
      <c r="L6" s="2"/>
      <c r="M6" s="18">
        <v>40933</v>
      </c>
      <c r="N6" s="5"/>
      <c r="O6" s="28">
        <f t="shared" si="2"/>
        <v>0</v>
      </c>
      <c r="P6" s="28">
        <f t="shared" si="3"/>
        <v>0</v>
      </c>
      <c r="Q6" s="24">
        <v>-110</v>
      </c>
      <c r="R6" s="3">
        <f t="shared" si="4"/>
        <v>0</v>
      </c>
      <c r="S6" s="2" t="s">
        <v>14</v>
      </c>
      <c r="T6" s="2"/>
      <c r="U6" s="2"/>
      <c r="V6" s="21">
        <v>40935</v>
      </c>
      <c r="W6" s="5"/>
      <c r="X6" s="28">
        <f t="shared" si="5"/>
        <v>0</v>
      </c>
      <c r="Y6" s="3">
        <f t="shared" si="6"/>
        <v>0</v>
      </c>
      <c r="Z6" s="24">
        <v>-110</v>
      </c>
      <c r="AA6" s="3">
        <f t="shared" si="7"/>
        <v>0</v>
      </c>
      <c r="AB6" s="2" t="s">
        <v>15</v>
      </c>
      <c r="AC6" s="31"/>
      <c r="AD6" s="31"/>
      <c r="AE6" s="48">
        <f t="shared" si="8"/>
        <v>0</v>
      </c>
      <c r="AF6" s="48">
        <f t="shared" si="9"/>
        <v>0</v>
      </c>
      <c r="AG6" s="48">
        <f t="shared" si="10"/>
        <v>0</v>
      </c>
      <c r="AH6" s="48">
        <f t="shared" si="11"/>
        <v>0</v>
      </c>
      <c r="AI6" s="50">
        <f>AJ5-AE6</f>
        <v>963.9</v>
      </c>
      <c r="AJ6" s="51">
        <f t="shared" si="12"/>
        <v>963.9</v>
      </c>
      <c r="AK6">
        <f>IF(C6="Win", AF6,AL6)</f>
        <v>0</v>
      </c>
      <c r="AL6">
        <f>IF(C6="Loss",-AE6,0)</f>
        <v>0</v>
      </c>
      <c r="AM6" s="40">
        <f t="shared" si="13"/>
        <v>0</v>
      </c>
      <c r="AN6" s="34">
        <f t="shared" si="14"/>
        <v>0</v>
      </c>
      <c r="AO6">
        <f t="shared" si="15"/>
        <v>0</v>
      </c>
    </row>
    <row r="7" spans="1:41" x14ac:dyDescent="0.25">
      <c r="A7" s="8" t="s">
        <v>2</v>
      </c>
      <c r="B7" s="2" t="s">
        <v>16</v>
      </c>
      <c r="C7" s="2"/>
      <c r="D7" s="16">
        <v>40932</v>
      </c>
      <c r="E7" s="25"/>
      <c r="F7" s="28"/>
      <c r="G7" s="28">
        <f t="shared" si="0"/>
        <v>0</v>
      </c>
      <c r="H7" s="25">
        <v>-110</v>
      </c>
      <c r="I7" s="30">
        <f t="shared" si="1"/>
        <v>0</v>
      </c>
      <c r="J7" s="2" t="s">
        <v>17</v>
      </c>
      <c r="K7" s="2"/>
      <c r="L7" s="2"/>
      <c r="M7" s="18">
        <v>40933</v>
      </c>
      <c r="N7" s="6"/>
      <c r="O7" s="28">
        <f t="shared" si="2"/>
        <v>0</v>
      </c>
      <c r="P7" s="28">
        <f t="shared" si="3"/>
        <v>0</v>
      </c>
      <c r="Q7" s="24">
        <v>-110</v>
      </c>
      <c r="R7" s="3">
        <f t="shared" si="4"/>
        <v>0</v>
      </c>
      <c r="S7" s="2" t="s">
        <v>6</v>
      </c>
      <c r="T7" s="2"/>
      <c r="U7" s="2"/>
      <c r="V7" s="21">
        <v>40935</v>
      </c>
      <c r="W7" s="6"/>
      <c r="X7" s="28">
        <f t="shared" si="5"/>
        <v>0</v>
      </c>
      <c r="Y7" s="3">
        <f t="shared" si="6"/>
        <v>0</v>
      </c>
      <c r="Z7" s="24">
        <v>-110</v>
      </c>
      <c r="AA7" s="3">
        <f t="shared" si="7"/>
        <v>0</v>
      </c>
      <c r="AB7" s="2" t="s">
        <v>18</v>
      </c>
      <c r="AC7" s="31"/>
      <c r="AD7" s="31"/>
      <c r="AE7" s="48">
        <f t="shared" si="8"/>
        <v>0</v>
      </c>
      <c r="AF7" s="48">
        <f t="shared" si="9"/>
        <v>0</v>
      </c>
      <c r="AG7" s="48">
        <f t="shared" si="10"/>
        <v>0</v>
      </c>
      <c r="AH7" s="48">
        <f t="shared" si="11"/>
        <v>0</v>
      </c>
      <c r="AI7" s="50">
        <f>AJ6-AE7</f>
        <v>963.9</v>
      </c>
      <c r="AJ7" s="51">
        <f t="shared" si="12"/>
        <v>963.9</v>
      </c>
      <c r="AK7">
        <f>IF(C7="Win", AF7,AL7)</f>
        <v>0</v>
      </c>
      <c r="AL7">
        <f>IF(C7="Loss",-AE7,0)</f>
        <v>0</v>
      </c>
      <c r="AM7" s="40">
        <f t="shared" si="13"/>
        <v>0</v>
      </c>
      <c r="AN7" s="34">
        <f t="shared" si="14"/>
        <v>0</v>
      </c>
      <c r="AO7">
        <f t="shared" si="15"/>
        <v>0</v>
      </c>
    </row>
    <row r="8" spans="1:41" x14ac:dyDescent="0.25">
      <c r="A8" s="8" t="s">
        <v>2</v>
      </c>
      <c r="B8" s="2" t="s">
        <v>22</v>
      </c>
      <c r="C8" s="2"/>
      <c r="D8" s="16">
        <v>40933</v>
      </c>
      <c r="E8" s="25"/>
      <c r="F8" s="28"/>
      <c r="G8" s="28">
        <f t="shared" si="0"/>
        <v>0</v>
      </c>
      <c r="H8" s="25">
        <v>-110</v>
      </c>
      <c r="I8" s="30">
        <f t="shared" si="1"/>
        <v>0</v>
      </c>
      <c r="J8" s="2" t="s">
        <v>4</v>
      </c>
      <c r="K8" s="2"/>
      <c r="L8" s="2"/>
      <c r="M8" s="18">
        <v>40935</v>
      </c>
      <c r="N8" s="6"/>
      <c r="O8" s="28">
        <f t="shared" si="2"/>
        <v>0</v>
      </c>
      <c r="P8" s="28">
        <f t="shared" si="3"/>
        <v>0</v>
      </c>
      <c r="Q8" s="24">
        <v>-110</v>
      </c>
      <c r="R8" s="3">
        <f t="shared" si="4"/>
        <v>0</v>
      </c>
      <c r="S8" s="2" t="s">
        <v>23</v>
      </c>
      <c r="T8" s="2"/>
      <c r="U8" s="2"/>
      <c r="V8" s="21">
        <v>40937</v>
      </c>
      <c r="W8" s="6"/>
      <c r="X8" s="28">
        <f t="shared" si="5"/>
        <v>0</v>
      </c>
      <c r="Y8" s="3">
        <f t="shared" si="6"/>
        <v>0</v>
      </c>
      <c r="Z8" s="24">
        <v>-110</v>
      </c>
      <c r="AA8" s="3">
        <f t="shared" si="7"/>
        <v>0</v>
      </c>
      <c r="AB8" s="2" t="s">
        <v>24</v>
      </c>
      <c r="AC8" s="31"/>
      <c r="AD8" s="31"/>
      <c r="AE8" s="48">
        <f t="shared" si="8"/>
        <v>0</v>
      </c>
      <c r="AF8" s="48">
        <f t="shared" si="9"/>
        <v>0</v>
      </c>
      <c r="AG8" s="48">
        <f t="shared" si="10"/>
        <v>0</v>
      </c>
      <c r="AH8" s="48">
        <f t="shared" si="11"/>
        <v>0</v>
      </c>
      <c r="AI8" s="50">
        <f>AJ7-AE8</f>
        <v>963.9</v>
      </c>
      <c r="AJ8" s="51">
        <f t="shared" si="12"/>
        <v>963.9</v>
      </c>
      <c r="AK8">
        <f>IF(C8="Win", AF8,AL8)</f>
        <v>0</v>
      </c>
      <c r="AL8">
        <f>IF(C8="Loss",-AE8,0)</f>
        <v>0</v>
      </c>
      <c r="AM8" s="40">
        <f t="shared" si="13"/>
        <v>0</v>
      </c>
      <c r="AN8" s="34">
        <f t="shared" si="14"/>
        <v>0</v>
      </c>
      <c r="AO8">
        <f t="shared" si="15"/>
        <v>0</v>
      </c>
    </row>
    <row r="9" spans="1:41" x14ac:dyDescent="0.25">
      <c r="A9" s="8" t="s">
        <v>2</v>
      </c>
      <c r="B9" s="2" t="s">
        <v>9</v>
      </c>
      <c r="C9" s="2"/>
      <c r="D9" s="16">
        <v>40935</v>
      </c>
      <c r="E9" s="25"/>
      <c r="F9" s="28"/>
      <c r="G9" s="28">
        <f t="shared" si="0"/>
        <v>0</v>
      </c>
      <c r="H9" s="25">
        <v>-110</v>
      </c>
      <c r="I9" s="30">
        <f t="shared" si="1"/>
        <v>0</v>
      </c>
      <c r="J9" s="2" t="s">
        <v>25</v>
      </c>
      <c r="K9" s="2"/>
      <c r="L9" s="2"/>
      <c r="M9" s="18">
        <v>40937</v>
      </c>
      <c r="N9" s="6"/>
      <c r="O9" s="28">
        <f t="shared" si="2"/>
        <v>0</v>
      </c>
      <c r="P9" s="28">
        <f t="shared" si="3"/>
        <v>0</v>
      </c>
      <c r="Q9" s="24">
        <v>-110</v>
      </c>
      <c r="R9" s="3">
        <f t="shared" si="4"/>
        <v>0</v>
      </c>
      <c r="S9" s="2" t="s">
        <v>26</v>
      </c>
      <c r="T9" s="2"/>
      <c r="U9" s="2"/>
      <c r="V9" s="21">
        <v>40938</v>
      </c>
      <c r="W9" s="6"/>
      <c r="X9" s="28">
        <f t="shared" si="5"/>
        <v>0</v>
      </c>
      <c r="Y9" s="3">
        <f t="shared" si="6"/>
        <v>0</v>
      </c>
      <c r="Z9" s="24">
        <v>-110</v>
      </c>
      <c r="AA9" s="3">
        <f t="shared" si="7"/>
        <v>0</v>
      </c>
      <c r="AB9" s="2" t="s">
        <v>19</v>
      </c>
      <c r="AC9" s="31"/>
      <c r="AD9" s="31"/>
      <c r="AE9" s="48">
        <f t="shared" si="8"/>
        <v>0</v>
      </c>
      <c r="AF9" s="48">
        <f t="shared" si="9"/>
        <v>0</v>
      </c>
      <c r="AG9" s="48">
        <f t="shared" si="10"/>
        <v>0</v>
      </c>
      <c r="AH9" s="48">
        <f t="shared" si="11"/>
        <v>0</v>
      </c>
      <c r="AI9" s="50">
        <f>AJ8-AE9</f>
        <v>963.9</v>
      </c>
      <c r="AJ9" s="51">
        <f t="shared" si="12"/>
        <v>963.9</v>
      </c>
      <c r="AK9">
        <f>IF(C9="Win", AF9,AL9)</f>
        <v>0</v>
      </c>
      <c r="AL9">
        <f>IF(C9="Loss",-AE9,0)</f>
        <v>0</v>
      </c>
      <c r="AM9" s="40">
        <f t="shared" si="13"/>
        <v>0</v>
      </c>
      <c r="AN9" s="34">
        <f t="shared" si="14"/>
        <v>0</v>
      </c>
      <c r="AO9">
        <f t="shared" si="15"/>
        <v>0</v>
      </c>
    </row>
    <row r="10" spans="1:41" x14ac:dyDescent="0.25">
      <c r="A10" s="8" t="s">
        <v>2</v>
      </c>
      <c r="B10" s="2" t="s">
        <v>27</v>
      </c>
      <c r="C10" s="2"/>
      <c r="D10" s="16">
        <v>40935</v>
      </c>
      <c r="E10" s="25"/>
      <c r="F10" s="28"/>
      <c r="G10" s="28">
        <f t="shared" si="0"/>
        <v>0</v>
      </c>
      <c r="H10" s="25">
        <v>-110</v>
      </c>
      <c r="I10" s="30">
        <f t="shared" si="1"/>
        <v>0</v>
      </c>
      <c r="J10" s="2" t="s">
        <v>28</v>
      </c>
      <c r="K10" s="2"/>
      <c r="L10" s="2"/>
      <c r="M10" s="18">
        <v>40938</v>
      </c>
      <c r="N10" s="6"/>
      <c r="O10" s="28">
        <f t="shared" si="2"/>
        <v>0</v>
      </c>
      <c r="P10" s="28">
        <f t="shared" si="3"/>
        <v>0</v>
      </c>
      <c r="Q10" s="24">
        <v>-110</v>
      </c>
      <c r="R10" s="3">
        <f t="shared" si="4"/>
        <v>0</v>
      </c>
      <c r="S10" s="2" t="s">
        <v>21</v>
      </c>
      <c r="T10" s="2"/>
      <c r="U10" s="2"/>
      <c r="V10" s="21">
        <v>40940</v>
      </c>
      <c r="W10" s="6"/>
      <c r="X10" s="28">
        <f t="shared" si="5"/>
        <v>0</v>
      </c>
      <c r="Y10" s="3">
        <f t="shared" si="6"/>
        <v>0</v>
      </c>
      <c r="Z10" s="24">
        <v>-110</v>
      </c>
      <c r="AA10" s="3">
        <f t="shared" si="7"/>
        <v>0</v>
      </c>
      <c r="AB10" s="2" t="s">
        <v>26</v>
      </c>
      <c r="AC10" s="31"/>
      <c r="AD10" s="31"/>
      <c r="AE10" s="48">
        <f t="shared" si="8"/>
        <v>0</v>
      </c>
      <c r="AF10" s="48">
        <f t="shared" si="9"/>
        <v>0</v>
      </c>
      <c r="AG10" s="48">
        <f t="shared" si="10"/>
        <v>0</v>
      </c>
      <c r="AH10" s="48">
        <f t="shared" si="11"/>
        <v>0</v>
      </c>
      <c r="AI10" s="50">
        <f>AJ9-AE10</f>
        <v>963.9</v>
      </c>
      <c r="AJ10" s="51">
        <f t="shared" si="12"/>
        <v>963.9</v>
      </c>
      <c r="AK10">
        <f>IF(C10="Win", AF10,AL10)</f>
        <v>0</v>
      </c>
      <c r="AL10">
        <f>IF(C10="Loss",-AE10,0)</f>
        <v>0</v>
      </c>
      <c r="AM10" s="40">
        <f t="shared" si="13"/>
        <v>0</v>
      </c>
      <c r="AN10" s="34">
        <f t="shared" si="14"/>
        <v>0</v>
      </c>
      <c r="AO10">
        <f t="shared" si="15"/>
        <v>0</v>
      </c>
    </row>
    <row r="11" spans="1:41" x14ac:dyDescent="0.25">
      <c r="A11" s="8" t="s">
        <v>2</v>
      </c>
      <c r="B11" s="2" t="s">
        <v>10</v>
      </c>
      <c r="C11" s="2"/>
      <c r="D11" s="16">
        <v>40936</v>
      </c>
      <c r="E11" s="25"/>
      <c r="F11" s="28"/>
      <c r="G11" s="28">
        <f t="shared" si="0"/>
        <v>0</v>
      </c>
      <c r="H11" s="25">
        <v>-110</v>
      </c>
      <c r="I11" s="30">
        <f t="shared" si="1"/>
        <v>0</v>
      </c>
      <c r="J11" s="2" t="s">
        <v>5</v>
      </c>
      <c r="K11" s="2"/>
      <c r="L11" s="2"/>
      <c r="M11" s="18">
        <v>40938</v>
      </c>
      <c r="N11" s="6"/>
      <c r="O11" s="28">
        <f t="shared" si="2"/>
        <v>0</v>
      </c>
      <c r="P11" s="28">
        <f t="shared" si="3"/>
        <v>0</v>
      </c>
      <c r="Q11" s="24">
        <v>-110</v>
      </c>
      <c r="R11" s="3">
        <f t="shared" si="4"/>
        <v>0</v>
      </c>
      <c r="S11" s="2" t="s">
        <v>8</v>
      </c>
      <c r="T11" s="2"/>
      <c r="U11" s="2"/>
      <c r="V11" s="21">
        <v>40939</v>
      </c>
      <c r="W11" s="6"/>
      <c r="X11" s="28">
        <f t="shared" si="5"/>
        <v>0</v>
      </c>
      <c r="Y11" s="3">
        <f t="shared" si="6"/>
        <v>0</v>
      </c>
      <c r="Z11" s="24">
        <v>-110</v>
      </c>
      <c r="AA11" s="3">
        <f t="shared" si="7"/>
        <v>0</v>
      </c>
      <c r="AB11" s="2" t="s">
        <v>16</v>
      </c>
      <c r="AC11" s="31"/>
      <c r="AD11" s="31"/>
      <c r="AE11" s="48">
        <f t="shared" si="8"/>
        <v>0</v>
      </c>
      <c r="AF11" s="48">
        <f t="shared" si="9"/>
        <v>0</v>
      </c>
      <c r="AG11" s="48">
        <f t="shared" si="10"/>
        <v>0</v>
      </c>
      <c r="AH11" s="48">
        <f t="shared" si="11"/>
        <v>0</v>
      </c>
      <c r="AI11" s="50">
        <f>AJ10-AE11</f>
        <v>963.9</v>
      </c>
      <c r="AJ11" s="51">
        <f t="shared" si="12"/>
        <v>963.9</v>
      </c>
      <c r="AK11">
        <f>IF(C11="Win", AF11,AL11)</f>
        <v>0</v>
      </c>
      <c r="AL11">
        <f>IF(C11="Loss",-AE11,0)</f>
        <v>0</v>
      </c>
      <c r="AM11" s="40">
        <f t="shared" si="13"/>
        <v>0</v>
      </c>
      <c r="AN11" s="34">
        <f t="shared" si="14"/>
        <v>0</v>
      </c>
      <c r="AO11">
        <f t="shared" si="15"/>
        <v>0</v>
      </c>
    </row>
    <row r="12" spans="1:41" x14ac:dyDescent="0.25">
      <c r="A12" s="8" t="s">
        <v>2</v>
      </c>
      <c r="B12" s="2" t="s">
        <v>4</v>
      </c>
      <c r="C12" s="2"/>
      <c r="D12" s="16">
        <v>40937</v>
      </c>
      <c r="E12" s="25"/>
      <c r="F12" s="28"/>
      <c r="G12" s="28">
        <f t="shared" si="0"/>
        <v>0</v>
      </c>
      <c r="H12" s="25">
        <v>-110</v>
      </c>
      <c r="I12" s="30">
        <f t="shared" si="1"/>
        <v>0</v>
      </c>
      <c r="J12" s="2" t="s">
        <v>18</v>
      </c>
      <c r="K12" s="2"/>
      <c r="L12" s="2"/>
      <c r="M12" s="18">
        <v>40938</v>
      </c>
      <c r="N12" s="6"/>
      <c r="O12" s="28">
        <f t="shared" si="2"/>
        <v>0</v>
      </c>
      <c r="P12" s="28">
        <f t="shared" si="3"/>
        <v>0</v>
      </c>
      <c r="Q12" s="24">
        <v>-110</v>
      </c>
      <c r="R12" s="3">
        <f t="shared" si="4"/>
        <v>0</v>
      </c>
      <c r="S12" s="2" t="s">
        <v>29</v>
      </c>
      <c r="T12" s="2"/>
      <c r="U12" s="2"/>
      <c r="V12" s="21">
        <v>40940</v>
      </c>
      <c r="W12" s="6"/>
      <c r="X12" s="28">
        <f t="shared" si="5"/>
        <v>0</v>
      </c>
      <c r="Y12" s="3">
        <f t="shared" si="6"/>
        <v>0</v>
      </c>
      <c r="Z12" s="24">
        <v>-110</v>
      </c>
      <c r="AA12" s="3">
        <f t="shared" si="7"/>
        <v>0</v>
      </c>
      <c r="AB12" s="2" t="s">
        <v>5</v>
      </c>
      <c r="AC12" s="31"/>
      <c r="AD12" s="31"/>
      <c r="AE12" s="48">
        <f t="shared" si="8"/>
        <v>0</v>
      </c>
      <c r="AF12" s="48">
        <f t="shared" si="9"/>
        <v>0</v>
      </c>
      <c r="AG12" s="48">
        <f t="shared" si="10"/>
        <v>0</v>
      </c>
      <c r="AH12" s="48">
        <f t="shared" si="11"/>
        <v>0</v>
      </c>
      <c r="AI12" s="50">
        <f>AJ11-AE12</f>
        <v>963.9</v>
      </c>
      <c r="AJ12" s="51">
        <f t="shared" si="12"/>
        <v>963.9</v>
      </c>
      <c r="AK12">
        <f>IF(C12="Win", AF12,AL12)</f>
        <v>0</v>
      </c>
      <c r="AL12">
        <f>IF(C12="Loss",-AE12,0)</f>
        <v>0</v>
      </c>
      <c r="AM12" s="40">
        <f t="shared" si="13"/>
        <v>0</v>
      </c>
      <c r="AN12" s="34">
        <f t="shared" si="14"/>
        <v>0</v>
      </c>
      <c r="AO12">
        <f t="shared" si="15"/>
        <v>0</v>
      </c>
    </row>
    <row r="13" spans="1:41" x14ac:dyDescent="0.25">
      <c r="A13" s="4" t="s">
        <v>11</v>
      </c>
      <c r="B13" s="2" t="s">
        <v>17</v>
      </c>
      <c r="C13" s="2"/>
      <c r="D13" s="16">
        <v>40939</v>
      </c>
      <c r="E13" s="25"/>
      <c r="F13" s="28"/>
      <c r="G13" s="28">
        <f t="shared" si="0"/>
        <v>0</v>
      </c>
      <c r="H13" s="25">
        <v>-110</v>
      </c>
      <c r="I13" s="30">
        <f t="shared" si="1"/>
        <v>0</v>
      </c>
      <c r="J13" s="2" t="s">
        <v>30</v>
      </c>
      <c r="K13" s="2"/>
      <c r="L13" s="2"/>
      <c r="M13" s="18">
        <v>40940</v>
      </c>
      <c r="N13" s="6"/>
      <c r="O13" s="28">
        <f t="shared" si="2"/>
        <v>0</v>
      </c>
      <c r="P13" s="6"/>
      <c r="Q13" s="24">
        <v>-110</v>
      </c>
      <c r="R13" s="3">
        <f t="shared" si="4"/>
        <v>0</v>
      </c>
      <c r="S13" s="2" t="s">
        <v>20</v>
      </c>
      <c r="T13" s="2"/>
      <c r="U13" s="2"/>
      <c r="V13" s="21">
        <v>40943</v>
      </c>
      <c r="W13" s="6"/>
      <c r="X13" s="28">
        <f t="shared" si="5"/>
        <v>0</v>
      </c>
      <c r="Y13" s="3">
        <f t="shared" si="6"/>
        <v>0</v>
      </c>
      <c r="Z13" s="24">
        <v>-110</v>
      </c>
      <c r="AA13" s="3">
        <f t="shared" si="7"/>
        <v>0</v>
      </c>
      <c r="AB13" s="2" t="s">
        <v>13</v>
      </c>
      <c r="AC13" s="31"/>
      <c r="AD13" s="31"/>
      <c r="AE13" s="48">
        <f t="shared" si="8"/>
        <v>0</v>
      </c>
      <c r="AF13" s="48">
        <f t="shared" si="9"/>
        <v>0</v>
      </c>
      <c r="AG13" s="48">
        <f t="shared" si="10"/>
        <v>0</v>
      </c>
      <c r="AH13" s="48">
        <f t="shared" si="11"/>
        <v>0</v>
      </c>
      <c r="AI13" s="50">
        <f>AJ12-AE13</f>
        <v>963.9</v>
      </c>
      <c r="AJ13" s="51">
        <f t="shared" si="12"/>
        <v>963.9</v>
      </c>
      <c r="AK13">
        <f>IF(C13="Win", AF13,AL13)</f>
        <v>0</v>
      </c>
      <c r="AL13">
        <f>IF(C13="Loss",-AE13,0)</f>
        <v>0</v>
      </c>
      <c r="AM13" s="40">
        <f t="shared" si="13"/>
        <v>0</v>
      </c>
      <c r="AN13" s="34">
        <f t="shared" si="14"/>
        <v>0</v>
      </c>
      <c r="AO13">
        <f t="shared" si="15"/>
        <v>0</v>
      </c>
    </row>
    <row r="14" spans="1:41" x14ac:dyDescent="0.25">
      <c r="A14" s="7" t="s">
        <v>31</v>
      </c>
      <c r="B14" s="2" t="s">
        <v>19</v>
      </c>
      <c r="C14" s="2"/>
      <c r="D14" s="16">
        <v>40941</v>
      </c>
      <c r="E14" s="26"/>
      <c r="F14" s="29"/>
      <c r="G14" s="28">
        <f t="shared" si="0"/>
        <v>0</v>
      </c>
      <c r="H14" s="25">
        <v>-110</v>
      </c>
      <c r="I14" s="30">
        <f t="shared" si="1"/>
        <v>0</v>
      </c>
      <c r="J14" s="2" t="s">
        <v>7</v>
      </c>
      <c r="K14" s="2"/>
      <c r="L14" s="2"/>
      <c r="M14" s="18">
        <v>40942</v>
      </c>
      <c r="N14" s="5"/>
      <c r="O14" s="28">
        <f t="shared" si="2"/>
        <v>0</v>
      </c>
      <c r="P14" s="5"/>
      <c r="Q14" s="24">
        <v>-110</v>
      </c>
      <c r="R14" s="3">
        <f t="shared" si="4"/>
        <v>0</v>
      </c>
      <c r="S14" s="2" t="s">
        <v>27</v>
      </c>
      <c r="T14" s="2"/>
      <c r="U14" s="2"/>
      <c r="V14" s="21">
        <v>40944</v>
      </c>
      <c r="W14" s="5"/>
      <c r="X14" s="28">
        <f t="shared" si="5"/>
        <v>0</v>
      </c>
      <c r="Y14" s="3">
        <f t="shared" si="6"/>
        <v>0</v>
      </c>
      <c r="Z14" s="24">
        <v>-110</v>
      </c>
      <c r="AA14" s="3">
        <f t="shared" si="7"/>
        <v>0</v>
      </c>
      <c r="AB14" s="2" t="s">
        <v>23</v>
      </c>
      <c r="AC14" s="31"/>
      <c r="AD14" s="31"/>
      <c r="AE14" s="48">
        <f t="shared" si="8"/>
        <v>0</v>
      </c>
      <c r="AF14" s="48">
        <f t="shared" si="9"/>
        <v>0</v>
      </c>
      <c r="AG14" s="48">
        <f t="shared" si="10"/>
        <v>0</v>
      </c>
      <c r="AH14" s="48">
        <f t="shared" si="11"/>
        <v>0</v>
      </c>
      <c r="AI14" s="50">
        <f>AJ13-AE14</f>
        <v>963.9</v>
      </c>
      <c r="AJ14" s="51">
        <f t="shared" si="12"/>
        <v>963.9</v>
      </c>
      <c r="AK14">
        <f>IF(C14="Win", AF14,AL14)</f>
        <v>0</v>
      </c>
      <c r="AL14">
        <f>IF(C14="Loss",-AE14,0)</f>
        <v>0</v>
      </c>
      <c r="AM14" s="40">
        <f t="shared" si="13"/>
        <v>0</v>
      </c>
      <c r="AN14" s="34">
        <f t="shared" si="14"/>
        <v>0</v>
      </c>
      <c r="AO14">
        <f t="shared" si="15"/>
        <v>0</v>
      </c>
    </row>
    <row r="15" spans="1:41" x14ac:dyDescent="0.25">
      <c r="A15" s="8" t="s">
        <v>2</v>
      </c>
      <c r="B15" s="2" t="s">
        <v>30</v>
      </c>
      <c r="C15" s="2"/>
      <c r="D15" s="16">
        <v>40942</v>
      </c>
      <c r="E15" s="25"/>
      <c r="F15" s="28"/>
      <c r="G15" s="28">
        <f t="shared" si="0"/>
        <v>0</v>
      </c>
      <c r="H15" s="25">
        <v>-110</v>
      </c>
      <c r="I15" s="30">
        <f t="shared" si="1"/>
        <v>0</v>
      </c>
      <c r="J15" s="2" t="s">
        <v>15</v>
      </c>
      <c r="K15" s="2"/>
      <c r="L15" s="2"/>
      <c r="M15" s="18">
        <v>40943</v>
      </c>
      <c r="N15" s="6"/>
      <c r="O15" s="28">
        <f t="shared" si="2"/>
        <v>0</v>
      </c>
      <c r="P15" s="6"/>
      <c r="Q15" s="24">
        <v>-110</v>
      </c>
      <c r="R15" s="3">
        <f t="shared" si="4"/>
        <v>0</v>
      </c>
      <c r="S15" s="2" t="s">
        <v>14</v>
      </c>
      <c r="T15" s="2"/>
      <c r="U15" s="2"/>
      <c r="V15" s="21">
        <v>40945</v>
      </c>
      <c r="W15" s="6"/>
      <c r="X15" s="28">
        <f t="shared" si="5"/>
        <v>0</v>
      </c>
      <c r="Y15" s="3">
        <f t="shared" si="6"/>
        <v>0</v>
      </c>
      <c r="Z15" s="24">
        <v>-110</v>
      </c>
      <c r="AA15" s="3">
        <f t="shared" si="7"/>
        <v>0</v>
      </c>
      <c r="AB15" s="2" t="s">
        <v>5</v>
      </c>
      <c r="AC15" s="31"/>
      <c r="AD15" s="31"/>
      <c r="AE15" s="48">
        <f t="shared" si="8"/>
        <v>0</v>
      </c>
      <c r="AF15" s="48">
        <f t="shared" si="9"/>
        <v>0</v>
      </c>
      <c r="AG15" s="48">
        <f t="shared" si="10"/>
        <v>0</v>
      </c>
      <c r="AH15" s="48">
        <f t="shared" si="11"/>
        <v>0</v>
      </c>
      <c r="AI15" s="50">
        <f>AJ14-AE15</f>
        <v>963.9</v>
      </c>
      <c r="AJ15" s="51">
        <f t="shared" si="12"/>
        <v>963.9</v>
      </c>
      <c r="AK15">
        <f>IF(C15="Win", AF15,AL15)</f>
        <v>0</v>
      </c>
      <c r="AL15">
        <f>IF(C15="Loss",-AE15,0)</f>
        <v>0</v>
      </c>
      <c r="AM15" s="40">
        <f t="shared" si="13"/>
        <v>0</v>
      </c>
      <c r="AN15" s="34">
        <f t="shared" si="14"/>
        <v>0</v>
      </c>
      <c r="AO15">
        <f t="shared" si="15"/>
        <v>0</v>
      </c>
    </row>
    <row r="16" spans="1:41" x14ac:dyDescent="0.25">
      <c r="A16" s="4" t="s">
        <v>11</v>
      </c>
      <c r="B16" s="2" t="s">
        <v>21</v>
      </c>
      <c r="C16" s="2"/>
      <c r="D16" s="16">
        <v>40943</v>
      </c>
      <c r="E16" s="25"/>
      <c r="F16" s="28"/>
      <c r="G16" s="28">
        <f t="shared" si="0"/>
        <v>0</v>
      </c>
      <c r="H16" s="25">
        <v>-110</v>
      </c>
      <c r="I16" s="30">
        <f t="shared" si="1"/>
        <v>0</v>
      </c>
      <c r="J16" s="2" t="s">
        <v>29</v>
      </c>
      <c r="K16" s="2"/>
      <c r="L16" s="2"/>
      <c r="M16" s="18">
        <v>40945</v>
      </c>
      <c r="N16" s="6"/>
      <c r="O16" s="28">
        <f t="shared" si="2"/>
        <v>0</v>
      </c>
      <c r="P16" s="6"/>
      <c r="Q16" s="24">
        <v>-110</v>
      </c>
      <c r="R16" s="3">
        <f t="shared" si="4"/>
        <v>0</v>
      </c>
      <c r="S16" s="2" t="s">
        <v>24</v>
      </c>
      <c r="T16" s="2"/>
      <c r="U16" s="2"/>
      <c r="V16" s="21">
        <v>40947</v>
      </c>
      <c r="W16" s="6"/>
      <c r="X16" s="28">
        <f t="shared" si="5"/>
        <v>0</v>
      </c>
      <c r="Y16" s="3">
        <f t="shared" si="6"/>
        <v>0</v>
      </c>
      <c r="Z16" s="24">
        <v>-110</v>
      </c>
      <c r="AA16" s="3">
        <f t="shared" si="7"/>
        <v>0</v>
      </c>
      <c r="AB16" s="2" t="s">
        <v>6</v>
      </c>
      <c r="AC16" s="31"/>
      <c r="AD16" s="31"/>
      <c r="AE16" s="48">
        <f t="shared" si="8"/>
        <v>0</v>
      </c>
      <c r="AF16" s="48">
        <f t="shared" si="9"/>
        <v>0</v>
      </c>
      <c r="AG16" s="48">
        <f t="shared" si="10"/>
        <v>0</v>
      </c>
      <c r="AH16" s="48">
        <f t="shared" si="11"/>
        <v>0</v>
      </c>
      <c r="AI16" s="50">
        <f>AJ15-AE16</f>
        <v>963.9</v>
      </c>
      <c r="AJ16" s="51">
        <f t="shared" si="12"/>
        <v>963.9</v>
      </c>
      <c r="AK16">
        <f>IF(C16="Win", AF16,AL16)</f>
        <v>0</v>
      </c>
      <c r="AL16">
        <f>IF(C16="Loss",-AE16,0)</f>
        <v>0</v>
      </c>
      <c r="AM16" s="40">
        <f t="shared" si="13"/>
        <v>0</v>
      </c>
      <c r="AN16" s="34">
        <f t="shared" si="14"/>
        <v>0</v>
      </c>
      <c r="AO16">
        <f t="shared" si="15"/>
        <v>0</v>
      </c>
    </row>
    <row r="17" spans="1:41" x14ac:dyDescent="0.25">
      <c r="A17" s="8" t="s">
        <v>2</v>
      </c>
      <c r="B17" s="2" t="s">
        <v>26</v>
      </c>
      <c r="C17" s="2"/>
      <c r="D17" s="16">
        <v>40943</v>
      </c>
      <c r="E17" s="25"/>
      <c r="F17" s="28"/>
      <c r="G17" s="28">
        <f t="shared" si="0"/>
        <v>0</v>
      </c>
      <c r="H17" s="25">
        <v>-110</v>
      </c>
      <c r="I17" s="30">
        <f t="shared" si="1"/>
        <v>0</v>
      </c>
      <c r="J17" s="2" t="s">
        <v>6</v>
      </c>
      <c r="K17" s="2"/>
      <c r="L17" s="2"/>
      <c r="M17" s="18">
        <v>40947</v>
      </c>
      <c r="N17" s="6"/>
      <c r="O17" s="28">
        <f t="shared" si="2"/>
        <v>0</v>
      </c>
      <c r="P17" s="6"/>
      <c r="Q17" s="24">
        <v>-110</v>
      </c>
      <c r="R17" s="3">
        <f t="shared" si="4"/>
        <v>0</v>
      </c>
      <c r="S17" s="2" t="s">
        <v>15</v>
      </c>
      <c r="T17" s="2"/>
      <c r="U17" s="2"/>
      <c r="V17" s="21">
        <v>40949</v>
      </c>
      <c r="W17" s="6"/>
      <c r="X17" s="28">
        <f t="shared" si="5"/>
        <v>0</v>
      </c>
      <c r="Y17" s="3">
        <f t="shared" si="6"/>
        <v>0</v>
      </c>
      <c r="Z17" s="24">
        <v>-110</v>
      </c>
      <c r="AA17" s="3">
        <f t="shared" si="7"/>
        <v>0</v>
      </c>
      <c r="AB17" s="2" t="s">
        <v>25</v>
      </c>
      <c r="AC17" s="31"/>
      <c r="AD17" s="31"/>
      <c r="AE17" s="48">
        <f t="shared" si="8"/>
        <v>0</v>
      </c>
      <c r="AF17" s="48">
        <f t="shared" si="9"/>
        <v>0</v>
      </c>
      <c r="AG17" s="48">
        <f t="shared" si="10"/>
        <v>0</v>
      </c>
      <c r="AH17" s="48">
        <f t="shared" si="11"/>
        <v>0</v>
      </c>
      <c r="AI17" s="50">
        <f>AJ16-AE17</f>
        <v>963.9</v>
      </c>
      <c r="AJ17" s="51">
        <f t="shared" si="12"/>
        <v>963.9</v>
      </c>
      <c r="AK17">
        <f>IF(C17="Win", AF17,AL17)</f>
        <v>0</v>
      </c>
      <c r="AL17">
        <f>IF(C17="Loss",-AE17,0)</f>
        <v>0</v>
      </c>
      <c r="AM17" s="40">
        <f t="shared" si="13"/>
        <v>0</v>
      </c>
      <c r="AN17" s="34">
        <f t="shared" si="14"/>
        <v>0</v>
      </c>
      <c r="AO17">
        <f t="shared" si="15"/>
        <v>0</v>
      </c>
    </row>
    <row r="18" spans="1:41" x14ac:dyDescent="0.25">
      <c r="A18" s="8" t="s">
        <v>2</v>
      </c>
      <c r="B18" s="2" t="s">
        <v>32</v>
      </c>
      <c r="C18" s="2"/>
      <c r="D18" s="16">
        <v>40943</v>
      </c>
      <c r="E18" s="25"/>
      <c r="F18" s="28"/>
      <c r="G18" s="28">
        <f t="shared" si="0"/>
        <v>0</v>
      </c>
      <c r="H18" s="25">
        <v>-110</v>
      </c>
      <c r="I18" s="30">
        <f t="shared" si="1"/>
        <v>0</v>
      </c>
      <c r="J18" s="2" t="s">
        <v>25</v>
      </c>
      <c r="K18" s="2"/>
      <c r="L18" s="2"/>
      <c r="M18" s="18">
        <v>40945</v>
      </c>
      <c r="N18" s="6"/>
      <c r="O18" s="28">
        <f t="shared" si="2"/>
        <v>0</v>
      </c>
      <c r="P18" s="6"/>
      <c r="Q18" s="24">
        <v>-110</v>
      </c>
      <c r="R18" s="3">
        <f t="shared" si="4"/>
        <v>0</v>
      </c>
      <c r="S18" s="2" t="s">
        <v>15</v>
      </c>
      <c r="T18" s="2"/>
      <c r="U18" s="2"/>
      <c r="V18" s="21">
        <v>40947</v>
      </c>
      <c r="W18" s="6"/>
      <c r="X18" s="28">
        <f t="shared" si="5"/>
        <v>0</v>
      </c>
      <c r="Y18" s="3">
        <f t="shared" si="6"/>
        <v>0</v>
      </c>
      <c r="Z18" s="24">
        <v>-110</v>
      </c>
      <c r="AA18" s="3">
        <f t="shared" si="7"/>
        <v>0</v>
      </c>
      <c r="AB18" s="2" t="s">
        <v>20</v>
      </c>
      <c r="AC18" s="31"/>
      <c r="AD18" s="31"/>
      <c r="AE18" s="48">
        <f t="shared" si="8"/>
        <v>0</v>
      </c>
      <c r="AF18" s="48">
        <f t="shared" si="9"/>
        <v>0</v>
      </c>
      <c r="AG18" s="48">
        <f t="shared" si="10"/>
        <v>0</v>
      </c>
      <c r="AH18" s="48">
        <f t="shared" si="11"/>
        <v>0</v>
      </c>
      <c r="AI18" s="50">
        <f>AJ17-AE18</f>
        <v>963.9</v>
      </c>
      <c r="AJ18" s="51">
        <f t="shared" si="12"/>
        <v>963.9</v>
      </c>
      <c r="AK18">
        <f>IF(C18="Win", AF18,AL18)</f>
        <v>0</v>
      </c>
      <c r="AL18">
        <f>IF(C18="Loss",-AE18,0)</f>
        <v>0</v>
      </c>
      <c r="AM18" s="40">
        <f t="shared" si="13"/>
        <v>0</v>
      </c>
      <c r="AN18" s="34">
        <f t="shared" si="14"/>
        <v>0</v>
      </c>
      <c r="AO18">
        <f t="shared" si="15"/>
        <v>0</v>
      </c>
    </row>
    <row r="19" spans="1:41" x14ac:dyDescent="0.25">
      <c r="A19" s="8" t="s">
        <v>2</v>
      </c>
      <c r="B19" s="2" t="s">
        <v>27</v>
      </c>
      <c r="C19" s="2"/>
      <c r="D19" s="16">
        <v>40943</v>
      </c>
      <c r="E19" s="25"/>
      <c r="F19" s="28"/>
      <c r="G19" s="28">
        <f t="shared" si="0"/>
        <v>0</v>
      </c>
      <c r="H19" s="25">
        <v>-110</v>
      </c>
      <c r="I19" s="30">
        <f t="shared" si="1"/>
        <v>0</v>
      </c>
      <c r="J19" s="2" t="s">
        <v>9</v>
      </c>
      <c r="K19" s="2"/>
      <c r="L19" s="2"/>
      <c r="M19" s="18">
        <v>40945</v>
      </c>
      <c r="N19" s="6"/>
      <c r="O19" s="28">
        <f t="shared" si="2"/>
        <v>0</v>
      </c>
      <c r="P19" s="6"/>
      <c r="Q19" s="24">
        <v>-110</v>
      </c>
      <c r="R19" s="3">
        <f t="shared" si="4"/>
        <v>0</v>
      </c>
      <c r="S19" s="2" t="s">
        <v>20</v>
      </c>
      <c r="T19" s="2"/>
      <c r="U19" s="2"/>
      <c r="V19" s="21">
        <v>40946</v>
      </c>
      <c r="W19" s="6"/>
      <c r="X19" s="28">
        <f t="shared" si="5"/>
        <v>0</v>
      </c>
      <c r="Y19" s="3">
        <f t="shared" si="6"/>
        <v>0</v>
      </c>
      <c r="Z19" s="24">
        <v>-110</v>
      </c>
      <c r="AA19" s="3">
        <f t="shared" si="7"/>
        <v>0</v>
      </c>
      <c r="AB19" s="2" t="s">
        <v>28</v>
      </c>
      <c r="AC19" s="31"/>
      <c r="AD19" s="31"/>
      <c r="AE19" s="48">
        <f t="shared" si="8"/>
        <v>0</v>
      </c>
      <c r="AF19" s="48">
        <f t="shared" si="9"/>
        <v>0</v>
      </c>
      <c r="AG19" s="48">
        <f t="shared" si="10"/>
        <v>0</v>
      </c>
      <c r="AH19" s="48">
        <f t="shared" si="11"/>
        <v>0</v>
      </c>
      <c r="AI19" s="50">
        <f>AJ18-AE19</f>
        <v>963.9</v>
      </c>
      <c r="AJ19" s="51">
        <f t="shared" si="12"/>
        <v>963.9</v>
      </c>
      <c r="AK19">
        <f>IF(C19="Win", AF19,AL19)</f>
        <v>0</v>
      </c>
      <c r="AL19">
        <f>IF(C19="Loss",-AE19,0)</f>
        <v>0</v>
      </c>
      <c r="AM19" s="40">
        <f t="shared" si="13"/>
        <v>0</v>
      </c>
      <c r="AN19" s="34">
        <f t="shared" si="14"/>
        <v>0</v>
      </c>
      <c r="AO19">
        <f t="shared" si="15"/>
        <v>0</v>
      </c>
    </row>
    <row r="20" spans="1:41" x14ac:dyDescent="0.25">
      <c r="A20" s="7" t="s">
        <v>31</v>
      </c>
      <c r="B20" s="2" t="s">
        <v>9</v>
      </c>
      <c r="C20" s="2"/>
      <c r="D20" s="16">
        <v>40945</v>
      </c>
      <c r="E20" s="26"/>
      <c r="F20" s="29"/>
      <c r="G20" s="28">
        <f t="shared" si="0"/>
        <v>0</v>
      </c>
      <c r="H20" s="25">
        <v>-110</v>
      </c>
      <c r="I20" s="30">
        <f t="shared" si="1"/>
        <v>0</v>
      </c>
      <c r="J20" s="2" t="s">
        <v>19</v>
      </c>
      <c r="K20" s="2"/>
      <c r="L20" s="2"/>
      <c r="M20" s="18">
        <v>40947</v>
      </c>
      <c r="N20" s="5"/>
      <c r="O20" s="28">
        <f t="shared" si="2"/>
        <v>0</v>
      </c>
      <c r="P20" s="5"/>
      <c r="Q20" s="24">
        <v>-110</v>
      </c>
      <c r="R20" s="3">
        <f t="shared" si="4"/>
        <v>0</v>
      </c>
      <c r="S20" s="2" t="s">
        <v>5</v>
      </c>
      <c r="T20" s="2"/>
      <c r="U20" s="2"/>
      <c r="V20" s="21">
        <v>40950</v>
      </c>
      <c r="W20" s="5"/>
      <c r="X20" s="28">
        <f t="shared" si="5"/>
        <v>0</v>
      </c>
      <c r="Y20" s="3">
        <f t="shared" si="6"/>
        <v>0</v>
      </c>
      <c r="Z20" s="24">
        <v>-110</v>
      </c>
      <c r="AA20" s="3">
        <f t="shared" si="7"/>
        <v>0</v>
      </c>
      <c r="AB20" s="2" t="s">
        <v>3</v>
      </c>
      <c r="AC20" s="31"/>
      <c r="AD20" s="31"/>
      <c r="AE20" s="48">
        <f t="shared" si="8"/>
        <v>0</v>
      </c>
      <c r="AF20" s="48">
        <f t="shared" si="9"/>
        <v>0</v>
      </c>
      <c r="AG20" s="48">
        <f t="shared" si="10"/>
        <v>0</v>
      </c>
      <c r="AH20" s="48">
        <f t="shared" si="11"/>
        <v>0</v>
      </c>
      <c r="AI20" s="50">
        <f>AJ19-AE20</f>
        <v>963.9</v>
      </c>
      <c r="AJ20" s="51">
        <f t="shared" si="12"/>
        <v>963.9</v>
      </c>
      <c r="AK20">
        <f>IF(C20="Win", AF20,AL20)</f>
        <v>0</v>
      </c>
      <c r="AL20">
        <f>IF(C20="Loss",-AE20,0)</f>
        <v>0</v>
      </c>
      <c r="AM20" s="40">
        <f t="shared" si="13"/>
        <v>0</v>
      </c>
      <c r="AN20" s="34">
        <f t="shared" si="14"/>
        <v>0</v>
      </c>
      <c r="AO20">
        <f t="shared" si="15"/>
        <v>0</v>
      </c>
    </row>
    <row r="21" spans="1:41" x14ac:dyDescent="0.25">
      <c r="A21" s="8" t="s">
        <v>2</v>
      </c>
      <c r="B21" s="2" t="s">
        <v>4</v>
      </c>
      <c r="C21" s="2"/>
      <c r="D21" s="16">
        <v>40947</v>
      </c>
      <c r="E21" s="25"/>
      <c r="F21" s="28"/>
      <c r="G21" s="28">
        <f t="shared" si="0"/>
        <v>0</v>
      </c>
      <c r="H21" s="25">
        <v>-110</v>
      </c>
      <c r="I21" s="30">
        <f t="shared" si="1"/>
        <v>0</v>
      </c>
      <c r="J21" s="2" t="s">
        <v>33</v>
      </c>
      <c r="K21" s="2"/>
      <c r="L21" s="2"/>
      <c r="M21" s="18">
        <v>40949</v>
      </c>
      <c r="N21" s="6"/>
      <c r="O21" s="28">
        <f t="shared" si="2"/>
        <v>0</v>
      </c>
      <c r="P21" s="6"/>
      <c r="Q21" s="24">
        <v>-110</v>
      </c>
      <c r="R21" s="3">
        <f t="shared" si="4"/>
        <v>0</v>
      </c>
      <c r="S21" s="2" t="s">
        <v>17</v>
      </c>
      <c r="T21" s="2"/>
      <c r="U21" s="2"/>
      <c r="V21" s="21">
        <v>40951</v>
      </c>
      <c r="W21" s="6"/>
      <c r="X21" s="28">
        <f t="shared" si="5"/>
        <v>0</v>
      </c>
      <c r="Y21" s="3">
        <f t="shared" si="6"/>
        <v>0</v>
      </c>
      <c r="Z21" s="24">
        <v>-110</v>
      </c>
      <c r="AA21" s="3">
        <f t="shared" si="7"/>
        <v>0</v>
      </c>
      <c r="AB21" s="2" t="s">
        <v>23</v>
      </c>
      <c r="AC21" s="31"/>
      <c r="AD21" s="31"/>
      <c r="AE21" s="48">
        <f t="shared" si="8"/>
        <v>0</v>
      </c>
      <c r="AF21" s="48">
        <f t="shared" si="9"/>
        <v>0</v>
      </c>
      <c r="AG21" s="48">
        <f t="shared" si="10"/>
        <v>0</v>
      </c>
      <c r="AH21" s="48">
        <f t="shared" si="11"/>
        <v>0</v>
      </c>
      <c r="AI21" s="50">
        <f>AJ20-AE21</f>
        <v>963.9</v>
      </c>
      <c r="AJ21" s="51">
        <f t="shared" si="12"/>
        <v>963.9</v>
      </c>
      <c r="AK21">
        <f>IF(C21="Win", AF21,AL21)</f>
        <v>0</v>
      </c>
      <c r="AL21">
        <f>IF(C21="Loss",-AE21,0)</f>
        <v>0</v>
      </c>
      <c r="AM21" s="40">
        <f t="shared" si="13"/>
        <v>0</v>
      </c>
      <c r="AN21" s="34">
        <f t="shared" si="14"/>
        <v>0</v>
      </c>
      <c r="AO21">
        <f t="shared" si="15"/>
        <v>0</v>
      </c>
    </row>
    <row r="22" spans="1:41" x14ac:dyDescent="0.25">
      <c r="A22" s="8" t="s">
        <v>2</v>
      </c>
      <c r="B22" s="2" t="s">
        <v>18</v>
      </c>
      <c r="C22" s="2"/>
      <c r="D22" s="16">
        <v>40947</v>
      </c>
      <c r="E22" s="25"/>
      <c r="F22" s="28"/>
      <c r="G22" s="28">
        <f t="shared" si="0"/>
        <v>0</v>
      </c>
      <c r="H22" s="25">
        <v>-110</v>
      </c>
      <c r="I22" s="30">
        <f t="shared" si="1"/>
        <v>0</v>
      </c>
      <c r="J22" s="2" t="s">
        <v>24</v>
      </c>
      <c r="K22" s="2"/>
      <c r="L22" s="2"/>
      <c r="M22" s="18">
        <v>40949</v>
      </c>
      <c r="N22" s="6"/>
      <c r="O22" s="28">
        <f t="shared" si="2"/>
        <v>0</v>
      </c>
      <c r="P22" s="6"/>
      <c r="Q22" s="24">
        <v>-110</v>
      </c>
      <c r="R22" s="3">
        <f t="shared" si="4"/>
        <v>0</v>
      </c>
      <c r="S22" s="2" t="s">
        <v>29</v>
      </c>
      <c r="T22" s="2"/>
      <c r="U22" s="2"/>
      <c r="V22" s="21">
        <v>40951</v>
      </c>
      <c r="W22" s="6"/>
      <c r="X22" s="28">
        <f t="shared" si="5"/>
        <v>0</v>
      </c>
      <c r="Y22" s="3">
        <f t="shared" si="6"/>
        <v>0</v>
      </c>
      <c r="Z22" s="24">
        <v>-110</v>
      </c>
      <c r="AA22" s="3">
        <f t="shared" si="7"/>
        <v>0</v>
      </c>
      <c r="AB22" s="2" t="s">
        <v>7</v>
      </c>
      <c r="AC22" s="31"/>
      <c r="AD22" s="31"/>
      <c r="AE22" s="48">
        <f t="shared" si="8"/>
        <v>0</v>
      </c>
      <c r="AF22" s="48">
        <f t="shared" si="9"/>
        <v>0</v>
      </c>
      <c r="AG22" s="48">
        <f t="shared" si="10"/>
        <v>0</v>
      </c>
      <c r="AH22" s="48">
        <f t="shared" si="11"/>
        <v>0</v>
      </c>
      <c r="AI22" s="50">
        <f>AJ21-AE22</f>
        <v>963.9</v>
      </c>
      <c r="AJ22" s="51">
        <f t="shared" si="12"/>
        <v>963.9</v>
      </c>
      <c r="AK22">
        <f>IF(C22="Win", AF22,AL22)</f>
        <v>0</v>
      </c>
      <c r="AL22">
        <f>IF(C22="Loss",-AE22,0)</f>
        <v>0</v>
      </c>
      <c r="AM22" s="40">
        <f t="shared" si="13"/>
        <v>0</v>
      </c>
      <c r="AN22" s="34">
        <f t="shared" si="14"/>
        <v>0</v>
      </c>
      <c r="AO22">
        <f t="shared" si="15"/>
        <v>0</v>
      </c>
    </row>
    <row r="23" spans="1:41" x14ac:dyDescent="0.25">
      <c r="A23" s="8" t="s">
        <v>2</v>
      </c>
      <c r="B23" s="2" t="s">
        <v>5</v>
      </c>
      <c r="C23" s="2"/>
      <c r="D23" s="16">
        <v>40950</v>
      </c>
      <c r="E23" s="25"/>
      <c r="F23" s="28"/>
      <c r="G23" s="28">
        <f t="shared" si="0"/>
        <v>0</v>
      </c>
      <c r="H23" s="25">
        <v>-110</v>
      </c>
      <c r="I23" s="30">
        <f t="shared" si="1"/>
        <v>0</v>
      </c>
      <c r="J23" s="2" t="s">
        <v>6</v>
      </c>
      <c r="K23" s="2"/>
      <c r="L23" s="2"/>
      <c r="M23" s="18">
        <v>40952</v>
      </c>
      <c r="N23" s="6"/>
      <c r="O23" s="28">
        <f t="shared" si="2"/>
        <v>0</v>
      </c>
      <c r="P23" s="6"/>
      <c r="Q23" s="24">
        <v>-110</v>
      </c>
      <c r="R23" s="3">
        <f t="shared" si="4"/>
        <v>0</v>
      </c>
      <c r="S23" s="2" t="s">
        <v>17</v>
      </c>
      <c r="T23" s="2"/>
      <c r="U23" s="2"/>
      <c r="V23" s="21">
        <v>40954</v>
      </c>
      <c r="W23" s="6"/>
      <c r="X23" s="28">
        <f t="shared" si="5"/>
        <v>0</v>
      </c>
      <c r="Y23" s="3">
        <f t="shared" si="6"/>
        <v>0</v>
      </c>
      <c r="Z23" s="24">
        <v>-110</v>
      </c>
      <c r="AA23" s="3">
        <f t="shared" si="7"/>
        <v>0</v>
      </c>
      <c r="AB23" s="2" t="s">
        <v>24</v>
      </c>
      <c r="AC23" s="31"/>
      <c r="AD23" s="31"/>
      <c r="AE23" s="48">
        <f t="shared" si="8"/>
        <v>0</v>
      </c>
      <c r="AF23" s="48">
        <f t="shared" si="9"/>
        <v>0</v>
      </c>
      <c r="AG23" s="48">
        <f t="shared" si="10"/>
        <v>0</v>
      </c>
      <c r="AH23" s="48">
        <f t="shared" si="11"/>
        <v>0</v>
      </c>
      <c r="AI23" s="50">
        <f>AJ22-AE23</f>
        <v>963.9</v>
      </c>
      <c r="AJ23" s="51">
        <f t="shared" si="12"/>
        <v>963.9</v>
      </c>
      <c r="AK23">
        <f>IF(C23="Win", AF23,AL23)</f>
        <v>0</v>
      </c>
      <c r="AL23">
        <f>IF(C23="Loss",-AE23,0)</f>
        <v>0</v>
      </c>
      <c r="AM23" s="40">
        <f t="shared" si="13"/>
        <v>0</v>
      </c>
      <c r="AN23" s="34">
        <f t="shared" si="14"/>
        <v>0</v>
      </c>
      <c r="AO23">
        <f t="shared" si="15"/>
        <v>0</v>
      </c>
    </row>
    <row r="24" spans="1:41" x14ac:dyDescent="0.25">
      <c r="A24" s="8" t="s">
        <v>2</v>
      </c>
      <c r="B24" s="2" t="s">
        <v>13</v>
      </c>
      <c r="C24" s="2"/>
      <c r="D24" s="16">
        <v>40950</v>
      </c>
      <c r="E24" s="25"/>
      <c r="F24" s="28"/>
      <c r="G24" s="28">
        <f t="shared" si="0"/>
        <v>0</v>
      </c>
      <c r="H24" s="25">
        <v>-110</v>
      </c>
      <c r="I24" s="30">
        <f t="shared" si="1"/>
        <v>0</v>
      </c>
      <c r="J24" s="2" t="s">
        <v>34</v>
      </c>
      <c r="K24" s="2"/>
      <c r="L24" s="2"/>
      <c r="M24" s="18">
        <v>40952</v>
      </c>
      <c r="N24" s="6"/>
      <c r="O24" s="28">
        <f t="shared" si="2"/>
        <v>0</v>
      </c>
      <c r="P24" s="6"/>
      <c r="Q24" s="24">
        <v>-110</v>
      </c>
      <c r="R24" s="3">
        <f t="shared" si="4"/>
        <v>0</v>
      </c>
      <c r="S24" s="2" t="s">
        <v>28</v>
      </c>
      <c r="T24" s="2"/>
      <c r="U24" s="2"/>
      <c r="V24" s="21">
        <v>40953</v>
      </c>
      <c r="W24" s="6"/>
      <c r="X24" s="28">
        <f t="shared" si="5"/>
        <v>0</v>
      </c>
      <c r="Y24" s="3">
        <f t="shared" si="6"/>
        <v>0</v>
      </c>
      <c r="Z24" s="24">
        <v>-110</v>
      </c>
      <c r="AA24" s="3">
        <f t="shared" si="7"/>
        <v>0</v>
      </c>
      <c r="AB24" s="2" t="s">
        <v>15</v>
      </c>
      <c r="AC24" s="31"/>
      <c r="AD24" s="31"/>
      <c r="AE24" s="48">
        <f t="shared" si="8"/>
        <v>0</v>
      </c>
      <c r="AF24" s="48">
        <f t="shared" si="9"/>
        <v>0</v>
      </c>
      <c r="AG24" s="48">
        <f t="shared" si="10"/>
        <v>0</v>
      </c>
      <c r="AH24" s="48">
        <f t="shared" si="11"/>
        <v>0</v>
      </c>
      <c r="AI24" s="50">
        <f>AJ23-AE24</f>
        <v>963.9</v>
      </c>
      <c r="AJ24" s="51">
        <f t="shared" si="12"/>
        <v>963.9</v>
      </c>
      <c r="AK24">
        <f>IF(C24="Win", AF24,AL24)</f>
        <v>0</v>
      </c>
      <c r="AL24">
        <f>IF(C24="Loss",-AE24,0)</f>
        <v>0</v>
      </c>
      <c r="AM24" s="40">
        <f t="shared" si="13"/>
        <v>0</v>
      </c>
      <c r="AN24" s="34">
        <f t="shared" si="14"/>
        <v>0</v>
      </c>
      <c r="AO24">
        <f t="shared" si="15"/>
        <v>0</v>
      </c>
    </row>
    <row r="25" spans="1:41" x14ac:dyDescent="0.25">
      <c r="A25" s="7" t="s">
        <v>31</v>
      </c>
      <c r="B25" s="2" t="s">
        <v>29</v>
      </c>
      <c r="C25" s="2"/>
      <c r="D25" s="16">
        <v>40951</v>
      </c>
      <c r="E25" s="26"/>
      <c r="F25" s="29"/>
      <c r="G25" s="28">
        <f t="shared" si="0"/>
        <v>0</v>
      </c>
      <c r="H25" s="25">
        <v>-110</v>
      </c>
      <c r="I25" s="30">
        <f t="shared" si="1"/>
        <v>0</v>
      </c>
      <c r="J25" s="2" t="s">
        <v>10</v>
      </c>
      <c r="K25" s="2"/>
      <c r="L25" s="2"/>
      <c r="M25" s="18">
        <v>40953</v>
      </c>
      <c r="N25" s="5"/>
      <c r="O25" s="28">
        <f t="shared" si="2"/>
        <v>0</v>
      </c>
      <c r="P25" s="5"/>
      <c r="Q25" s="24">
        <v>-110</v>
      </c>
      <c r="R25" s="3">
        <f t="shared" si="4"/>
        <v>0</v>
      </c>
      <c r="S25" s="2" t="s">
        <v>20</v>
      </c>
      <c r="T25" s="2"/>
      <c r="U25" s="2"/>
      <c r="V25" s="21">
        <v>40954</v>
      </c>
      <c r="W25" s="5"/>
      <c r="X25" s="28">
        <f t="shared" si="5"/>
        <v>0</v>
      </c>
      <c r="Y25" s="3">
        <f t="shared" si="6"/>
        <v>0</v>
      </c>
      <c r="Z25" s="24">
        <v>-110</v>
      </c>
      <c r="AA25" s="3">
        <f t="shared" si="7"/>
        <v>0</v>
      </c>
      <c r="AB25" s="2" t="s">
        <v>21</v>
      </c>
      <c r="AC25" s="31"/>
      <c r="AD25" s="31"/>
      <c r="AE25" s="48">
        <f t="shared" si="8"/>
        <v>0</v>
      </c>
      <c r="AF25" s="48">
        <f t="shared" si="9"/>
        <v>0</v>
      </c>
      <c r="AG25" s="48">
        <f t="shared" si="10"/>
        <v>0</v>
      </c>
      <c r="AH25" s="48">
        <f t="shared" si="11"/>
        <v>0</v>
      </c>
      <c r="AI25" s="50">
        <f>AJ24-AE25</f>
        <v>963.9</v>
      </c>
      <c r="AJ25" s="51">
        <f t="shared" si="12"/>
        <v>963.9</v>
      </c>
      <c r="AK25">
        <f>IF(C25="Win", AF25,AL25)</f>
        <v>0</v>
      </c>
      <c r="AL25">
        <f>IF(C25="Loss",-AE25,0)</f>
        <v>0</v>
      </c>
      <c r="AM25" s="40">
        <f t="shared" si="13"/>
        <v>0</v>
      </c>
      <c r="AN25" s="34">
        <f t="shared" si="14"/>
        <v>0</v>
      </c>
      <c r="AO25">
        <f t="shared" si="15"/>
        <v>0</v>
      </c>
    </row>
    <row r="26" spans="1:41" x14ac:dyDescent="0.25">
      <c r="A26" s="8" t="s">
        <v>2</v>
      </c>
      <c r="B26" s="2" t="s">
        <v>14</v>
      </c>
      <c r="C26" s="2"/>
      <c r="D26" s="16">
        <v>40951</v>
      </c>
      <c r="E26" s="25"/>
      <c r="F26" s="28"/>
      <c r="G26" s="28">
        <f t="shared" si="0"/>
        <v>0</v>
      </c>
      <c r="H26" s="25">
        <v>-110</v>
      </c>
      <c r="I26" s="30">
        <f t="shared" si="1"/>
        <v>0</v>
      </c>
      <c r="J26" s="2" t="s">
        <v>19</v>
      </c>
      <c r="K26" s="2"/>
      <c r="L26" s="2"/>
      <c r="M26" s="18">
        <v>40952</v>
      </c>
      <c r="N26" s="6"/>
      <c r="O26" s="28">
        <f t="shared" si="2"/>
        <v>0</v>
      </c>
      <c r="P26" s="6"/>
      <c r="Q26" s="24">
        <v>-110</v>
      </c>
      <c r="R26" s="3">
        <f t="shared" si="4"/>
        <v>0</v>
      </c>
      <c r="S26" s="2" t="s">
        <v>33</v>
      </c>
      <c r="T26" s="2"/>
      <c r="U26" s="2"/>
      <c r="V26" s="21">
        <v>40953</v>
      </c>
      <c r="W26" s="6"/>
      <c r="X26" s="28">
        <f t="shared" si="5"/>
        <v>0</v>
      </c>
      <c r="Y26" s="3">
        <f t="shared" si="6"/>
        <v>0</v>
      </c>
      <c r="Z26" s="24">
        <v>-110</v>
      </c>
      <c r="AA26" s="3">
        <f t="shared" si="7"/>
        <v>0</v>
      </c>
      <c r="AB26" s="2" t="s">
        <v>27</v>
      </c>
      <c r="AC26" s="31"/>
      <c r="AD26" s="31"/>
      <c r="AE26" s="48">
        <f t="shared" si="8"/>
        <v>0</v>
      </c>
      <c r="AF26" s="48">
        <f t="shared" si="9"/>
        <v>0</v>
      </c>
      <c r="AG26" s="48">
        <f t="shared" si="10"/>
        <v>0</v>
      </c>
      <c r="AH26" s="48">
        <f t="shared" si="11"/>
        <v>0</v>
      </c>
      <c r="AI26" s="50">
        <f>AJ25-AE26</f>
        <v>963.9</v>
      </c>
      <c r="AJ26" s="51">
        <f t="shared" si="12"/>
        <v>963.9</v>
      </c>
      <c r="AK26">
        <f>IF(C26="Win", AF26,AL26)</f>
        <v>0</v>
      </c>
      <c r="AL26">
        <f>IF(C26="Loss",-AE26,0)</f>
        <v>0</v>
      </c>
      <c r="AM26" s="40">
        <f t="shared" si="13"/>
        <v>0</v>
      </c>
      <c r="AN26" s="34">
        <f t="shared" si="14"/>
        <v>0</v>
      </c>
      <c r="AO26">
        <f t="shared" si="15"/>
        <v>0</v>
      </c>
    </row>
    <row r="27" spans="1:41" x14ac:dyDescent="0.25">
      <c r="A27" s="4" t="s">
        <v>11</v>
      </c>
      <c r="B27" s="2" t="s">
        <v>7</v>
      </c>
      <c r="C27" s="2"/>
      <c r="D27" s="16">
        <v>40953</v>
      </c>
      <c r="E27" s="25"/>
      <c r="F27" s="28"/>
      <c r="G27" s="28">
        <f t="shared" si="0"/>
        <v>0</v>
      </c>
      <c r="H27" s="25">
        <v>-110</v>
      </c>
      <c r="I27" s="30">
        <f t="shared" si="1"/>
        <v>0</v>
      </c>
      <c r="J27" s="2" t="s">
        <v>30</v>
      </c>
      <c r="K27" s="2"/>
      <c r="L27" s="2"/>
      <c r="M27" s="18">
        <v>40954</v>
      </c>
      <c r="N27" s="6"/>
      <c r="O27" s="28">
        <f t="shared" si="2"/>
        <v>0</v>
      </c>
      <c r="P27" s="6"/>
      <c r="Q27" s="24">
        <v>-110</v>
      </c>
      <c r="R27" s="3">
        <f t="shared" si="4"/>
        <v>0</v>
      </c>
      <c r="S27" s="2" t="s">
        <v>13</v>
      </c>
      <c r="T27" s="2"/>
      <c r="U27" s="2"/>
      <c r="V27" s="21">
        <v>40957</v>
      </c>
      <c r="W27" s="6"/>
      <c r="X27" s="28">
        <f t="shared" si="5"/>
        <v>0</v>
      </c>
      <c r="Y27" s="3">
        <f t="shared" si="6"/>
        <v>0</v>
      </c>
      <c r="Z27" s="24">
        <v>-110</v>
      </c>
      <c r="AA27" s="3">
        <f t="shared" si="7"/>
        <v>0</v>
      </c>
      <c r="AB27" s="2" t="s">
        <v>20</v>
      </c>
      <c r="AC27" s="31"/>
      <c r="AD27" s="31"/>
      <c r="AE27" s="48">
        <f t="shared" si="8"/>
        <v>0</v>
      </c>
      <c r="AF27" s="48">
        <f t="shared" si="9"/>
        <v>0</v>
      </c>
      <c r="AG27" s="48">
        <f t="shared" si="10"/>
        <v>0</v>
      </c>
      <c r="AH27" s="48">
        <f t="shared" si="11"/>
        <v>0</v>
      </c>
      <c r="AI27" s="50">
        <f>AJ26-AE27</f>
        <v>963.9</v>
      </c>
      <c r="AJ27" s="51">
        <f t="shared" si="12"/>
        <v>963.9</v>
      </c>
      <c r="AK27">
        <f>IF(C27="Win", AF27,AL27)</f>
        <v>0</v>
      </c>
      <c r="AL27">
        <f>IF(C27="Loss",-AE27,0)</f>
        <v>0</v>
      </c>
      <c r="AM27" s="40">
        <f t="shared" si="13"/>
        <v>0</v>
      </c>
      <c r="AN27" s="34">
        <f t="shared" si="14"/>
        <v>0</v>
      </c>
      <c r="AO27">
        <f t="shared" si="15"/>
        <v>0</v>
      </c>
    </row>
    <row r="28" spans="1:41" x14ac:dyDescent="0.25">
      <c r="A28" s="4" t="s">
        <v>11</v>
      </c>
      <c r="B28" s="2" t="s">
        <v>34</v>
      </c>
      <c r="C28" s="2"/>
      <c r="D28" s="16">
        <v>40953</v>
      </c>
      <c r="E28" s="25"/>
      <c r="F28" s="28"/>
      <c r="G28" s="28">
        <f t="shared" si="0"/>
        <v>0</v>
      </c>
      <c r="H28" s="25">
        <v>-110</v>
      </c>
      <c r="I28" s="30">
        <f t="shared" si="1"/>
        <v>0</v>
      </c>
      <c r="J28" s="2" t="s">
        <v>4</v>
      </c>
      <c r="K28" s="2"/>
      <c r="L28" s="2"/>
      <c r="M28" s="18">
        <v>40954</v>
      </c>
      <c r="N28" s="6"/>
      <c r="O28" s="28">
        <f t="shared" si="2"/>
        <v>0</v>
      </c>
      <c r="P28" s="6"/>
      <c r="Q28" s="24">
        <v>-110</v>
      </c>
      <c r="R28" s="3">
        <f t="shared" si="4"/>
        <v>0</v>
      </c>
      <c r="S28" s="2" t="s">
        <v>16</v>
      </c>
      <c r="T28" s="2"/>
      <c r="U28" s="2"/>
      <c r="V28" s="21">
        <v>40956</v>
      </c>
      <c r="W28" s="6"/>
      <c r="X28" s="28">
        <f t="shared" si="5"/>
        <v>0</v>
      </c>
      <c r="Y28" s="3">
        <f t="shared" si="6"/>
        <v>0</v>
      </c>
      <c r="Z28" s="24">
        <v>-110</v>
      </c>
      <c r="AA28" s="3">
        <f t="shared" si="7"/>
        <v>0</v>
      </c>
      <c r="AB28" s="2" t="s">
        <v>10</v>
      </c>
      <c r="AC28" s="31"/>
      <c r="AD28" s="31"/>
      <c r="AE28" s="48">
        <f t="shared" si="8"/>
        <v>0</v>
      </c>
      <c r="AF28" s="48">
        <f t="shared" si="9"/>
        <v>0</v>
      </c>
      <c r="AG28" s="48">
        <f t="shared" si="10"/>
        <v>0</v>
      </c>
      <c r="AH28" s="48">
        <f t="shared" si="11"/>
        <v>0</v>
      </c>
      <c r="AI28" s="50">
        <f>AJ27-AE28</f>
        <v>963.9</v>
      </c>
      <c r="AJ28" s="51">
        <f t="shared" si="12"/>
        <v>963.9</v>
      </c>
      <c r="AK28">
        <f>IF(C28="Win", AF28,AL28)</f>
        <v>0</v>
      </c>
      <c r="AL28">
        <f>IF(C28="Loss",-AE28,0)</f>
        <v>0</v>
      </c>
      <c r="AM28" s="40">
        <f t="shared" si="13"/>
        <v>0</v>
      </c>
      <c r="AN28" s="34">
        <f t="shared" si="14"/>
        <v>0</v>
      </c>
      <c r="AO28">
        <f t="shared" si="15"/>
        <v>0</v>
      </c>
    </row>
    <row r="29" spans="1:41" x14ac:dyDescent="0.25">
      <c r="A29" s="7" t="s">
        <v>31</v>
      </c>
      <c r="B29" s="2" t="s">
        <v>33</v>
      </c>
      <c r="C29" s="2"/>
      <c r="D29" s="16">
        <v>40954</v>
      </c>
      <c r="E29" s="25"/>
      <c r="F29" s="28"/>
      <c r="G29" s="28">
        <f t="shared" si="0"/>
        <v>0</v>
      </c>
      <c r="H29" s="25">
        <v>-110</v>
      </c>
      <c r="I29" s="30">
        <f t="shared" si="1"/>
        <v>0</v>
      </c>
      <c r="J29" s="2" t="s">
        <v>8</v>
      </c>
      <c r="K29" s="2"/>
      <c r="L29" s="2"/>
      <c r="M29" s="18">
        <v>40956</v>
      </c>
      <c r="N29" s="6"/>
      <c r="O29" s="28">
        <f t="shared" si="2"/>
        <v>0</v>
      </c>
      <c r="P29" s="6"/>
      <c r="Q29" s="24">
        <v>-110</v>
      </c>
      <c r="R29" s="3">
        <f t="shared" si="4"/>
        <v>0</v>
      </c>
      <c r="S29" s="2" t="s">
        <v>16</v>
      </c>
      <c r="T29" s="2"/>
      <c r="U29" s="2"/>
      <c r="V29" s="21">
        <v>40959</v>
      </c>
      <c r="W29" s="6"/>
      <c r="X29" s="28">
        <f t="shared" si="5"/>
        <v>0</v>
      </c>
      <c r="Y29" s="3">
        <f t="shared" si="6"/>
        <v>0</v>
      </c>
      <c r="Z29" s="24">
        <v>-110</v>
      </c>
      <c r="AA29" s="3">
        <f t="shared" si="7"/>
        <v>0</v>
      </c>
      <c r="AB29" s="2" t="s">
        <v>27</v>
      </c>
      <c r="AC29" s="31"/>
      <c r="AD29" s="31"/>
      <c r="AE29" s="48">
        <f t="shared" si="8"/>
        <v>0</v>
      </c>
      <c r="AF29" s="48">
        <f t="shared" si="9"/>
        <v>0</v>
      </c>
      <c r="AG29" s="48">
        <f t="shared" si="10"/>
        <v>0</v>
      </c>
      <c r="AH29" s="48">
        <f t="shared" si="11"/>
        <v>0</v>
      </c>
      <c r="AI29" s="50">
        <f>AJ28-AE29</f>
        <v>963.9</v>
      </c>
      <c r="AJ29" s="51">
        <f t="shared" si="12"/>
        <v>963.9</v>
      </c>
      <c r="AK29">
        <f>IF(C29="Win", AF29,AL29)</f>
        <v>0</v>
      </c>
      <c r="AL29">
        <f>IF(C29="Loss",-AE29,0)</f>
        <v>0</v>
      </c>
      <c r="AM29" s="40">
        <f t="shared" si="13"/>
        <v>0</v>
      </c>
      <c r="AN29" s="34">
        <f t="shared" si="14"/>
        <v>0</v>
      </c>
      <c r="AO29">
        <f t="shared" si="15"/>
        <v>0</v>
      </c>
    </row>
    <row r="30" spans="1:41" x14ac:dyDescent="0.25">
      <c r="A30" s="8" t="s">
        <v>2</v>
      </c>
      <c r="B30" s="2" t="s">
        <v>17</v>
      </c>
      <c r="C30" s="2"/>
      <c r="D30" s="16">
        <v>40954</v>
      </c>
      <c r="E30" s="25"/>
      <c r="F30" s="28"/>
      <c r="G30" s="28">
        <f t="shared" si="0"/>
        <v>0</v>
      </c>
      <c r="H30" s="25">
        <v>-110</v>
      </c>
      <c r="I30" s="30">
        <f t="shared" si="1"/>
        <v>0</v>
      </c>
      <c r="J30" s="2" t="s">
        <v>25</v>
      </c>
      <c r="K30" s="2"/>
      <c r="L30" s="2"/>
      <c r="M30" s="18">
        <v>40956</v>
      </c>
      <c r="N30" s="6"/>
      <c r="O30" s="28">
        <f t="shared" si="2"/>
        <v>0</v>
      </c>
      <c r="P30" s="6"/>
      <c r="Q30" s="24">
        <v>-110</v>
      </c>
      <c r="R30" s="3">
        <f t="shared" si="4"/>
        <v>0</v>
      </c>
      <c r="S30" s="2" t="s">
        <v>12</v>
      </c>
      <c r="T30" s="2"/>
      <c r="U30" s="2"/>
      <c r="V30" s="21">
        <v>40958</v>
      </c>
      <c r="W30" s="6"/>
      <c r="X30" s="28">
        <f t="shared" si="5"/>
        <v>0</v>
      </c>
      <c r="Y30" s="3">
        <f t="shared" si="6"/>
        <v>0</v>
      </c>
      <c r="Z30" s="24">
        <v>-110</v>
      </c>
      <c r="AA30" s="3">
        <f t="shared" si="7"/>
        <v>0</v>
      </c>
      <c r="AB30" s="2" t="s">
        <v>22</v>
      </c>
      <c r="AC30" s="31"/>
      <c r="AD30" s="31"/>
      <c r="AE30" s="48">
        <f t="shared" si="8"/>
        <v>0</v>
      </c>
      <c r="AF30" s="48">
        <f t="shared" si="9"/>
        <v>0</v>
      </c>
      <c r="AG30" s="48">
        <f t="shared" si="10"/>
        <v>0</v>
      </c>
      <c r="AH30" s="48">
        <f t="shared" si="11"/>
        <v>0</v>
      </c>
      <c r="AI30" s="50">
        <f>AJ29-AE30</f>
        <v>963.9</v>
      </c>
      <c r="AJ30" s="51">
        <f t="shared" si="12"/>
        <v>963.9</v>
      </c>
      <c r="AK30">
        <f>IF(C30="Win", AF30,AL30)</f>
        <v>0</v>
      </c>
      <c r="AL30">
        <f>IF(C30="Loss",-AE30,0)</f>
        <v>0</v>
      </c>
      <c r="AM30" s="40">
        <f t="shared" si="13"/>
        <v>0</v>
      </c>
      <c r="AN30" s="34">
        <f t="shared" si="14"/>
        <v>0</v>
      </c>
      <c r="AO30">
        <f t="shared" si="15"/>
        <v>0</v>
      </c>
    </row>
    <row r="31" spans="1:41" x14ac:dyDescent="0.25">
      <c r="A31" s="8" t="s">
        <v>2</v>
      </c>
      <c r="B31" s="2" t="s">
        <v>15</v>
      </c>
      <c r="C31" s="2"/>
      <c r="D31" s="16">
        <v>40954</v>
      </c>
      <c r="E31" s="25"/>
      <c r="F31" s="28"/>
      <c r="G31" s="28">
        <f t="shared" si="0"/>
        <v>0</v>
      </c>
      <c r="H31" s="25">
        <v>-110</v>
      </c>
      <c r="I31" s="30">
        <f t="shared" si="1"/>
        <v>0</v>
      </c>
      <c r="J31" s="2" t="s">
        <v>26</v>
      </c>
      <c r="K31" s="2"/>
      <c r="L31" s="2"/>
      <c r="M31" s="18">
        <v>40956</v>
      </c>
      <c r="N31" s="6"/>
      <c r="O31" s="28">
        <f t="shared" si="2"/>
        <v>0</v>
      </c>
      <c r="P31" s="6"/>
      <c r="Q31" s="24">
        <v>-110</v>
      </c>
      <c r="R31" s="3">
        <f t="shared" si="4"/>
        <v>0</v>
      </c>
      <c r="S31" s="2" t="s">
        <v>19</v>
      </c>
      <c r="T31" s="2"/>
      <c r="U31" s="2"/>
      <c r="V31" s="21">
        <v>40958</v>
      </c>
      <c r="W31" s="6"/>
      <c r="X31" s="28">
        <f t="shared" si="5"/>
        <v>0</v>
      </c>
      <c r="Y31" s="3">
        <f t="shared" si="6"/>
        <v>0</v>
      </c>
      <c r="Z31" s="24">
        <v>-110</v>
      </c>
      <c r="AA31" s="3">
        <f t="shared" si="7"/>
        <v>0</v>
      </c>
      <c r="AB31" s="2" t="s">
        <v>27</v>
      </c>
      <c r="AC31" s="31"/>
      <c r="AD31" s="31"/>
      <c r="AE31" s="48">
        <f t="shared" si="8"/>
        <v>0</v>
      </c>
      <c r="AF31" s="48">
        <f t="shared" si="9"/>
        <v>0</v>
      </c>
      <c r="AG31" s="48">
        <f t="shared" si="10"/>
        <v>0</v>
      </c>
      <c r="AH31" s="48">
        <f t="shared" si="11"/>
        <v>0</v>
      </c>
      <c r="AI31" s="50">
        <f>AJ30-AE31</f>
        <v>963.9</v>
      </c>
      <c r="AJ31" s="51">
        <f t="shared" si="12"/>
        <v>963.9</v>
      </c>
      <c r="AK31">
        <f>IF(C31="Win", AF31,AL31)</f>
        <v>0</v>
      </c>
      <c r="AL31">
        <f>IF(C31="Loss",-AE31,0)</f>
        <v>0</v>
      </c>
      <c r="AM31" s="40">
        <f t="shared" si="13"/>
        <v>0</v>
      </c>
      <c r="AN31" s="34">
        <f t="shared" si="14"/>
        <v>0</v>
      </c>
      <c r="AO31">
        <f t="shared" si="15"/>
        <v>0</v>
      </c>
    </row>
    <row r="32" spans="1:41" x14ac:dyDescent="0.25">
      <c r="A32" s="8" t="s">
        <v>2</v>
      </c>
      <c r="B32" s="1" t="s">
        <v>23</v>
      </c>
      <c r="C32" s="1"/>
      <c r="D32" s="16">
        <v>40955</v>
      </c>
      <c r="E32" s="25"/>
      <c r="F32" s="28"/>
      <c r="G32" s="28">
        <f t="shared" si="0"/>
        <v>0</v>
      </c>
      <c r="H32" s="25">
        <v>-110</v>
      </c>
      <c r="I32" s="30">
        <f t="shared" si="1"/>
        <v>0</v>
      </c>
      <c r="J32" s="1" t="s">
        <v>4</v>
      </c>
      <c r="K32" s="1"/>
      <c r="L32" s="1"/>
      <c r="M32" s="18">
        <v>40958</v>
      </c>
      <c r="N32" s="6"/>
      <c r="O32" s="28">
        <f t="shared" si="2"/>
        <v>0</v>
      </c>
      <c r="P32" s="6"/>
      <c r="Q32" s="24">
        <v>-110</v>
      </c>
      <c r="R32" s="3">
        <f t="shared" si="4"/>
        <v>0</v>
      </c>
      <c r="S32" s="1" t="s">
        <v>10</v>
      </c>
      <c r="T32" s="1"/>
      <c r="U32" s="1"/>
      <c r="V32" s="21">
        <v>40959</v>
      </c>
      <c r="W32" s="6"/>
      <c r="X32" s="28">
        <f t="shared" si="5"/>
        <v>0</v>
      </c>
      <c r="Y32" s="3">
        <f t="shared" si="6"/>
        <v>0</v>
      </c>
      <c r="Z32" s="24">
        <v>-110</v>
      </c>
      <c r="AA32" s="3">
        <f t="shared" si="7"/>
        <v>0</v>
      </c>
      <c r="AB32" s="1" t="s">
        <v>26</v>
      </c>
      <c r="AC32" s="31"/>
      <c r="AD32" s="31"/>
      <c r="AE32" s="48">
        <f t="shared" si="8"/>
        <v>0</v>
      </c>
      <c r="AF32" s="48">
        <f t="shared" si="9"/>
        <v>0</v>
      </c>
      <c r="AG32" s="48">
        <f t="shared" si="10"/>
        <v>0</v>
      </c>
      <c r="AH32" s="48">
        <f t="shared" si="11"/>
        <v>0</v>
      </c>
      <c r="AI32" s="50">
        <f>AJ31-AE32</f>
        <v>963.9</v>
      </c>
      <c r="AJ32" s="51">
        <f t="shared" si="12"/>
        <v>963.9</v>
      </c>
      <c r="AK32">
        <f>IF(C32="Win", AF32,AL32)</f>
        <v>0</v>
      </c>
      <c r="AL32">
        <f>IF(C32="Loss",-AE32,0)</f>
        <v>0</v>
      </c>
      <c r="AM32" s="40">
        <f t="shared" si="13"/>
        <v>0</v>
      </c>
      <c r="AN32" s="34">
        <f t="shared" si="14"/>
        <v>0</v>
      </c>
      <c r="AO32">
        <f t="shared" si="15"/>
        <v>0</v>
      </c>
    </row>
    <row r="33" spans="1:41" x14ac:dyDescent="0.25">
      <c r="A33" s="4" t="s">
        <v>11</v>
      </c>
      <c r="B33" s="2" t="s">
        <v>5</v>
      </c>
      <c r="C33" s="2"/>
      <c r="D33" s="16">
        <v>40958</v>
      </c>
      <c r="E33" s="26"/>
      <c r="F33" s="29"/>
      <c r="G33" s="28">
        <f t="shared" si="0"/>
        <v>0</v>
      </c>
      <c r="H33" s="25">
        <v>-110</v>
      </c>
      <c r="I33" s="30">
        <f t="shared" si="1"/>
        <v>0</v>
      </c>
      <c r="J33" s="2" t="s">
        <v>25</v>
      </c>
      <c r="K33" s="2"/>
      <c r="L33" s="2"/>
      <c r="M33" s="18">
        <v>40960</v>
      </c>
      <c r="N33" s="5"/>
      <c r="O33" s="28">
        <f t="shared" si="2"/>
        <v>0</v>
      </c>
      <c r="P33" s="5"/>
      <c r="Q33" s="24">
        <v>-110</v>
      </c>
      <c r="R33" s="3">
        <f t="shared" si="4"/>
        <v>0</v>
      </c>
      <c r="S33" s="2" t="s">
        <v>19</v>
      </c>
      <c r="T33" s="2"/>
      <c r="U33" s="2"/>
      <c r="V33" s="21">
        <v>40961</v>
      </c>
      <c r="W33" s="5"/>
      <c r="X33" s="28">
        <f t="shared" si="5"/>
        <v>0</v>
      </c>
      <c r="Y33" s="3">
        <f t="shared" si="6"/>
        <v>0</v>
      </c>
      <c r="Z33" s="24">
        <v>-110</v>
      </c>
      <c r="AA33" s="3">
        <f t="shared" si="7"/>
        <v>0</v>
      </c>
      <c r="AB33" s="2" t="s">
        <v>32</v>
      </c>
      <c r="AC33" s="31"/>
      <c r="AD33" s="31"/>
      <c r="AE33" s="48">
        <f t="shared" si="8"/>
        <v>0</v>
      </c>
      <c r="AF33" s="48">
        <f t="shared" si="9"/>
        <v>0</v>
      </c>
      <c r="AG33" s="48">
        <f t="shared" si="10"/>
        <v>0</v>
      </c>
      <c r="AH33" s="48">
        <f t="shared" si="11"/>
        <v>0</v>
      </c>
      <c r="AI33" s="50">
        <f>AJ32-AE33</f>
        <v>963.9</v>
      </c>
      <c r="AJ33" s="51">
        <f t="shared" si="12"/>
        <v>963.9</v>
      </c>
      <c r="AK33">
        <f>IF(C33="Win", AF33,AL33)</f>
        <v>0</v>
      </c>
      <c r="AL33">
        <f>IF(C33="Loss",-AE33,0)</f>
        <v>0</v>
      </c>
      <c r="AM33" s="40">
        <f t="shared" si="13"/>
        <v>0</v>
      </c>
      <c r="AN33" s="34">
        <f t="shared" si="14"/>
        <v>0</v>
      </c>
      <c r="AO33">
        <f t="shared" si="15"/>
        <v>0</v>
      </c>
    </row>
    <row r="34" spans="1:41" x14ac:dyDescent="0.25">
      <c r="A34" s="8" t="s">
        <v>2</v>
      </c>
      <c r="B34" s="2" t="s">
        <v>24</v>
      </c>
      <c r="C34" s="2"/>
      <c r="D34" s="16">
        <v>40958</v>
      </c>
      <c r="E34" s="25"/>
      <c r="F34" s="28"/>
      <c r="G34" s="28">
        <f t="shared" si="0"/>
        <v>0</v>
      </c>
      <c r="H34" s="25">
        <v>-110</v>
      </c>
      <c r="I34" s="30">
        <f t="shared" si="1"/>
        <v>0</v>
      </c>
      <c r="J34" s="2" t="s">
        <v>18</v>
      </c>
      <c r="K34" s="2"/>
      <c r="L34" s="2"/>
      <c r="M34" s="18">
        <v>40959</v>
      </c>
      <c r="N34" s="6"/>
      <c r="O34" s="28">
        <f t="shared" si="2"/>
        <v>0</v>
      </c>
      <c r="P34" s="6"/>
      <c r="Q34" s="24">
        <v>-110</v>
      </c>
      <c r="R34" s="3">
        <f t="shared" si="4"/>
        <v>0</v>
      </c>
      <c r="S34" s="2" t="s">
        <v>8</v>
      </c>
      <c r="T34" s="2"/>
      <c r="U34" s="2"/>
      <c r="V34" s="21">
        <v>40961</v>
      </c>
      <c r="W34" s="6"/>
      <c r="X34" s="28">
        <f t="shared" si="5"/>
        <v>0</v>
      </c>
      <c r="Y34" s="3">
        <f t="shared" si="6"/>
        <v>0</v>
      </c>
      <c r="Z34" s="24">
        <v>-110</v>
      </c>
      <c r="AA34" s="3">
        <f t="shared" si="7"/>
        <v>0</v>
      </c>
      <c r="AB34" s="2" t="s">
        <v>3</v>
      </c>
      <c r="AC34" s="31"/>
      <c r="AD34" s="31"/>
      <c r="AE34" s="48">
        <f t="shared" si="8"/>
        <v>0</v>
      </c>
      <c r="AF34" s="48">
        <f t="shared" si="9"/>
        <v>0</v>
      </c>
      <c r="AG34" s="48">
        <f t="shared" si="10"/>
        <v>0</v>
      </c>
      <c r="AH34" s="48">
        <f t="shared" si="11"/>
        <v>0</v>
      </c>
      <c r="AI34" s="50">
        <f>AJ33-AE34</f>
        <v>963.9</v>
      </c>
      <c r="AJ34" s="51">
        <f t="shared" si="12"/>
        <v>963.9</v>
      </c>
      <c r="AK34">
        <f>IF(C34="Win", AF34,AL34)</f>
        <v>0</v>
      </c>
      <c r="AL34">
        <f>IF(C34="Loss",-AE34,0)</f>
        <v>0</v>
      </c>
      <c r="AM34" s="40">
        <f t="shared" si="13"/>
        <v>0</v>
      </c>
      <c r="AN34" s="34">
        <f t="shared" si="14"/>
        <v>0</v>
      </c>
      <c r="AO34">
        <f t="shared" si="15"/>
        <v>0</v>
      </c>
    </row>
    <row r="35" spans="1:41" x14ac:dyDescent="0.25">
      <c r="A35" s="7" t="s">
        <v>31</v>
      </c>
      <c r="B35" s="2" t="s">
        <v>28</v>
      </c>
      <c r="C35" s="2"/>
      <c r="D35" s="16">
        <v>40961</v>
      </c>
      <c r="E35" s="26"/>
      <c r="F35" s="29"/>
      <c r="G35" s="28">
        <f t="shared" si="0"/>
        <v>0</v>
      </c>
      <c r="H35" s="25">
        <v>-110</v>
      </c>
      <c r="I35" s="30">
        <f t="shared" si="1"/>
        <v>0</v>
      </c>
      <c r="J35" s="2" t="s">
        <v>13</v>
      </c>
      <c r="K35" s="2"/>
      <c r="L35" s="2"/>
      <c r="M35" s="18">
        <v>40967</v>
      </c>
      <c r="N35" s="5"/>
      <c r="O35" s="28">
        <f t="shared" si="2"/>
        <v>0</v>
      </c>
      <c r="P35" s="5"/>
      <c r="Q35" s="24">
        <v>-110</v>
      </c>
      <c r="R35" s="3">
        <f t="shared" si="4"/>
        <v>0</v>
      </c>
      <c r="S35" s="2" t="s">
        <v>22</v>
      </c>
      <c r="T35" s="2"/>
      <c r="U35" s="2"/>
      <c r="V35" s="21">
        <v>40968</v>
      </c>
      <c r="W35" s="5"/>
      <c r="X35" s="28">
        <f t="shared" si="5"/>
        <v>0</v>
      </c>
      <c r="Y35" s="3">
        <f t="shared" si="6"/>
        <v>0</v>
      </c>
      <c r="Z35" s="24">
        <v>-110</v>
      </c>
      <c r="AA35" s="3">
        <f t="shared" si="7"/>
        <v>0</v>
      </c>
      <c r="AB35" s="2" t="s">
        <v>7</v>
      </c>
      <c r="AC35" s="31"/>
      <c r="AD35" s="31"/>
      <c r="AE35" s="48">
        <f t="shared" si="8"/>
        <v>0</v>
      </c>
      <c r="AF35" s="48">
        <f t="shared" si="9"/>
        <v>0</v>
      </c>
      <c r="AG35" s="48">
        <f t="shared" si="10"/>
        <v>0</v>
      </c>
      <c r="AH35" s="48">
        <f t="shared" si="11"/>
        <v>0</v>
      </c>
      <c r="AI35" s="50">
        <f>AJ34-AE35</f>
        <v>963.9</v>
      </c>
      <c r="AJ35" s="51">
        <f t="shared" si="12"/>
        <v>963.9</v>
      </c>
      <c r="AK35">
        <f>IF(C35="Win", AF35,AL35)</f>
        <v>0</v>
      </c>
      <c r="AL35">
        <f>IF(C35="Loss",-AE35,0)</f>
        <v>0</v>
      </c>
      <c r="AM35" s="40">
        <f t="shared" si="13"/>
        <v>0</v>
      </c>
      <c r="AN35" s="34">
        <f t="shared" si="14"/>
        <v>0</v>
      </c>
      <c r="AO35">
        <f t="shared" si="15"/>
        <v>0</v>
      </c>
    </row>
    <row r="36" spans="1:41" x14ac:dyDescent="0.25">
      <c r="A36" s="8" t="s">
        <v>2</v>
      </c>
      <c r="B36" s="2" t="s">
        <v>3</v>
      </c>
      <c r="C36" s="2"/>
      <c r="D36" s="16">
        <v>40967</v>
      </c>
      <c r="E36" s="25"/>
      <c r="F36" s="28"/>
      <c r="G36" s="28">
        <f t="shared" si="0"/>
        <v>0</v>
      </c>
      <c r="H36" s="25">
        <v>-110</v>
      </c>
      <c r="I36" s="30">
        <f t="shared" si="1"/>
        <v>0</v>
      </c>
      <c r="J36" s="2" t="s">
        <v>26</v>
      </c>
      <c r="K36" s="2"/>
      <c r="L36" s="2"/>
      <c r="M36" s="18">
        <v>40970</v>
      </c>
      <c r="N36" s="6"/>
      <c r="O36" s="28">
        <f t="shared" si="2"/>
        <v>0</v>
      </c>
      <c r="P36" s="6"/>
      <c r="Q36" s="24">
        <v>-110</v>
      </c>
      <c r="R36" s="3">
        <f t="shared" si="4"/>
        <v>0</v>
      </c>
      <c r="S36" s="2" t="s">
        <v>23</v>
      </c>
      <c r="T36" s="2"/>
      <c r="U36" s="2"/>
      <c r="V36" s="21">
        <v>40972</v>
      </c>
      <c r="W36" s="6"/>
      <c r="X36" s="28">
        <f t="shared" si="5"/>
        <v>0</v>
      </c>
      <c r="Y36" s="3">
        <f t="shared" si="6"/>
        <v>0</v>
      </c>
      <c r="Z36" s="24">
        <v>-110</v>
      </c>
      <c r="AA36" s="3">
        <f t="shared" si="7"/>
        <v>0</v>
      </c>
      <c r="AB36" s="2" t="s">
        <v>17</v>
      </c>
      <c r="AC36" s="31"/>
      <c r="AD36" s="31"/>
      <c r="AE36" s="48">
        <f t="shared" si="8"/>
        <v>0</v>
      </c>
      <c r="AF36" s="48">
        <f t="shared" si="9"/>
        <v>0</v>
      </c>
      <c r="AG36" s="48">
        <f t="shared" si="10"/>
        <v>0</v>
      </c>
      <c r="AH36" s="48">
        <f t="shared" si="11"/>
        <v>0</v>
      </c>
      <c r="AI36" s="50">
        <f>AJ35-AE36</f>
        <v>963.9</v>
      </c>
      <c r="AJ36" s="51">
        <f t="shared" si="12"/>
        <v>963.9</v>
      </c>
      <c r="AK36">
        <f>IF(C36="Win", AF36,AL36)</f>
        <v>0</v>
      </c>
      <c r="AL36">
        <f>IF(C36="Loss",-AE36,0)</f>
        <v>0</v>
      </c>
      <c r="AM36" s="40">
        <f t="shared" si="13"/>
        <v>0</v>
      </c>
      <c r="AN36" s="34">
        <f t="shared" si="14"/>
        <v>0</v>
      </c>
      <c r="AO36">
        <f t="shared" si="15"/>
        <v>0</v>
      </c>
    </row>
    <row r="37" spans="1:41" x14ac:dyDescent="0.25">
      <c r="A37" s="8" t="s">
        <v>2</v>
      </c>
      <c r="B37" s="2" t="s">
        <v>25</v>
      </c>
      <c r="C37" s="2"/>
      <c r="D37" s="16">
        <v>40967</v>
      </c>
      <c r="E37" s="25"/>
      <c r="F37" s="28"/>
      <c r="G37" s="28">
        <f t="shared" si="0"/>
        <v>0</v>
      </c>
      <c r="H37" s="25">
        <v>-110</v>
      </c>
      <c r="I37" s="30">
        <f t="shared" si="1"/>
        <v>0</v>
      </c>
      <c r="J37" s="2" t="s">
        <v>21</v>
      </c>
      <c r="K37" s="2"/>
      <c r="L37" s="2"/>
      <c r="M37" s="18">
        <v>40968</v>
      </c>
      <c r="N37" s="6"/>
      <c r="O37" s="28">
        <f t="shared" si="2"/>
        <v>0</v>
      </c>
      <c r="P37" s="6"/>
      <c r="Q37" s="24">
        <v>-110</v>
      </c>
      <c r="R37" s="3">
        <f t="shared" si="4"/>
        <v>0</v>
      </c>
      <c r="S37" s="2" t="s">
        <v>30</v>
      </c>
      <c r="T37" s="2"/>
      <c r="U37" s="2"/>
      <c r="V37" s="21">
        <v>40969</v>
      </c>
      <c r="W37" s="6"/>
      <c r="X37" s="28">
        <f t="shared" si="5"/>
        <v>0</v>
      </c>
      <c r="Y37" s="3">
        <f t="shared" si="6"/>
        <v>0</v>
      </c>
      <c r="Z37" s="24">
        <v>-110</v>
      </c>
      <c r="AA37" s="3">
        <f t="shared" si="7"/>
        <v>0</v>
      </c>
      <c r="AB37" s="2" t="s">
        <v>13</v>
      </c>
      <c r="AC37" s="31"/>
      <c r="AD37" s="31"/>
      <c r="AE37" s="48">
        <f t="shared" si="8"/>
        <v>0</v>
      </c>
      <c r="AF37" s="48">
        <f t="shared" si="9"/>
        <v>0</v>
      </c>
      <c r="AG37" s="48">
        <f t="shared" si="10"/>
        <v>0</v>
      </c>
      <c r="AH37" s="48">
        <f t="shared" si="11"/>
        <v>0</v>
      </c>
      <c r="AI37" s="50">
        <f>AJ36-AE37</f>
        <v>963.9</v>
      </c>
      <c r="AJ37" s="51">
        <f t="shared" si="12"/>
        <v>963.9</v>
      </c>
      <c r="AK37">
        <f>IF(C37="Win", AF37,AL37)</f>
        <v>0</v>
      </c>
      <c r="AL37">
        <f>IF(C37="Loss",-AE37,0)</f>
        <v>0</v>
      </c>
      <c r="AM37" s="40">
        <f t="shared" si="13"/>
        <v>0</v>
      </c>
      <c r="AN37" s="34">
        <f t="shared" si="14"/>
        <v>0</v>
      </c>
      <c r="AO37">
        <f t="shared" si="15"/>
        <v>0</v>
      </c>
    </row>
    <row r="38" spans="1:41" x14ac:dyDescent="0.25">
      <c r="A38" s="4" t="s">
        <v>11</v>
      </c>
      <c r="B38" s="2" t="s">
        <v>27</v>
      </c>
      <c r="C38" s="2"/>
      <c r="D38" s="16">
        <v>40968</v>
      </c>
      <c r="E38" s="25"/>
      <c r="F38" s="28"/>
      <c r="G38" s="28">
        <f t="shared" si="0"/>
        <v>0</v>
      </c>
      <c r="H38" s="25">
        <v>-110</v>
      </c>
      <c r="I38" s="30">
        <f t="shared" si="1"/>
        <v>0</v>
      </c>
      <c r="J38" s="2" t="s">
        <v>5</v>
      </c>
      <c r="K38" s="2"/>
      <c r="L38" s="2"/>
      <c r="M38" s="18">
        <v>40969</v>
      </c>
      <c r="N38" s="6"/>
      <c r="O38" s="28">
        <f t="shared" si="2"/>
        <v>0</v>
      </c>
      <c r="P38" s="6"/>
      <c r="Q38" s="24">
        <v>-110</v>
      </c>
      <c r="R38" s="3">
        <f t="shared" si="4"/>
        <v>0</v>
      </c>
      <c r="S38" s="2" t="s">
        <v>24</v>
      </c>
      <c r="T38" s="2"/>
      <c r="U38" s="2"/>
      <c r="V38" s="21">
        <v>40971</v>
      </c>
      <c r="W38" s="6"/>
      <c r="X38" s="28">
        <f t="shared" si="5"/>
        <v>0</v>
      </c>
      <c r="Y38" s="3">
        <f t="shared" si="6"/>
        <v>0</v>
      </c>
      <c r="Z38" s="24">
        <v>-110</v>
      </c>
      <c r="AA38" s="3">
        <f t="shared" si="7"/>
        <v>0</v>
      </c>
      <c r="AB38" s="2" t="s">
        <v>7</v>
      </c>
      <c r="AC38" s="31"/>
      <c r="AD38" s="31"/>
      <c r="AE38" s="48">
        <f t="shared" si="8"/>
        <v>0</v>
      </c>
      <c r="AF38" s="48">
        <f t="shared" si="9"/>
        <v>0</v>
      </c>
      <c r="AG38" s="48">
        <f t="shared" si="10"/>
        <v>0</v>
      </c>
      <c r="AH38" s="48">
        <f t="shared" si="11"/>
        <v>0</v>
      </c>
      <c r="AI38" s="50">
        <f>AJ37-AE38</f>
        <v>963.9</v>
      </c>
      <c r="AJ38" s="51">
        <f t="shared" si="12"/>
        <v>963.9</v>
      </c>
      <c r="AK38">
        <f>IF(C38="Win", AF38,AL38)</f>
        <v>0</v>
      </c>
      <c r="AL38">
        <f>IF(C38="Loss",-AE38,0)</f>
        <v>0</v>
      </c>
      <c r="AM38" s="40">
        <f t="shared" si="13"/>
        <v>0</v>
      </c>
      <c r="AN38" s="34">
        <f t="shared" si="14"/>
        <v>0</v>
      </c>
      <c r="AO38">
        <f t="shared" si="15"/>
        <v>0</v>
      </c>
    </row>
    <row r="39" spans="1:41" x14ac:dyDescent="0.25">
      <c r="A39" s="8" t="s">
        <v>2</v>
      </c>
      <c r="B39" s="2" t="s">
        <v>4</v>
      </c>
      <c r="C39" s="2"/>
      <c r="D39" s="16">
        <v>40968</v>
      </c>
      <c r="E39" s="25"/>
      <c r="F39" s="28"/>
      <c r="G39" s="28">
        <f t="shared" si="0"/>
        <v>0</v>
      </c>
      <c r="H39" s="25">
        <v>-110</v>
      </c>
      <c r="I39" s="30">
        <f t="shared" si="1"/>
        <v>0</v>
      </c>
      <c r="J39" s="2" t="s">
        <v>9</v>
      </c>
      <c r="K39" s="2"/>
      <c r="L39" s="2"/>
      <c r="M39" s="18">
        <v>40970</v>
      </c>
      <c r="N39" s="6"/>
      <c r="O39" s="28">
        <f t="shared" si="2"/>
        <v>0</v>
      </c>
      <c r="P39" s="6"/>
      <c r="Q39" s="24">
        <v>-110</v>
      </c>
      <c r="R39" s="3">
        <f t="shared" si="4"/>
        <v>0</v>
      </c>
      <c r="S39" s="2" t="s">
        <v>6</v>
      </c>
      <c r="T39" s="2"/>
      <c r="U39" s="2"/>
      <c r="V39" s="21">
        <v>40972</v>
      </c>
      <c r="W39" s="6"/>
      <c r="X39" s="28">
        <f t="shared" si="5"/>
        <v>0</v>
      </c>
      <c r="Y39" s="3">
        <f t="shared" si="6"/>
        <v>0</v>
      </c>
      <c r="Z39" s="24">
        <v>-110</v>
      </c>
      <c r="AA39" s="3">
        <f t="shared" si="7"/>
        <v>0</v>
      </c>
      <c r="AB39" s="2" t="s">
        <v>5</v>
      </c>
      <c r="AC39" s="31"/>
      <c r="AD39" s="31"/>
      <c r="AE39" s="48">
        <f t="shared" si="8"/>
        <v>0</v>
      </c>
      <c r="AF39" s="48">
        <f t="shared" si="9"/>
        <v>0</v>
      </c>
      <c r="AG39" s="48">
        <f t="shared" si="10"/>
        <v>0</v>
      </c>
      <c r="AH39" s="48">
        <f t="shared" si="11"/>
        <v>0</v>
      </c>
      <c r="AI39" s="50">
        <f>AJ38-AE39</f>
        <v>963.9</v>
      </c>
      <c r="AJ39" s="51">
        <f t="shared" si="12"/>
        <v>963.9</v>
      </c>
      <c r="AK39">
        <f>IF(C39="Win", AF39,AL39)</f>
        <v>0</v>
      </c>
      <c r="AL39">
        <f>IF(C39="Loss",-AE39,0)</f>
        <v>0</v>
      </c>
      <c r="AM39" s="40">
        <f t="shared" si="13"/>
        <v>0</v>
      </c>
      <c r="AN39" s="34">
        <f t="shared" si="14"/>
        <v>0</v>
      </c>
      <c r="AO39">
        <f t="shared" si="15"/>
        <v>0</v>
      </c>
    </row>
    <row r="40" spans="1:41" x14ac:dyDescent="0.25">
      <c r="A40" s="8" t="s">
        <v>2</v>
      </c>
      <c r="B40" s="2" t="s">
        <v>8</v>
      </c>
      <c r="C40" s="2"/>
      <c r="D40" s="16">
        <v>40968</v>
      </c>
      <c r="E40" s="25"/>
      <c r="F40" s="28"/>
      <c r="G40" s="28">
        <f t="shared" si="0"/>
        <v>0</v>
      </c>
      <c r="H40" s="25">
        <v>-110</v>
      </c>
      <c r="I40" s="30">
        <f t="shared" si="1"/>
        <v>0</v>
      </c>
      <c r="J40" s="2" t="s">
        <v>23</v>
      </c>
      <c r="K40" s="2"/>
      <c r="L40" s="2"/>
      <c r="M40" s="18">
        <v>40970</v>
      </c>
      <c r="N40" s="6"/>
      <c r="O40" s="28">
        <f t="shared" si="2"/>
        <v>0</v>
      </c>
      <c r="P40" s="6"/>
      <c r="Q40" s="24">
        <v>-110</v>
      </c>
      <c r="R40" s="3">
        <f t="shared" si="4"/>
        <v>0</v>
      </c>
      <c r="S40" s="2" t="s">
        <v>7</v>
      </c>
      <c r="T40" s="2"/>
      <c r="U40" s="2"/>
      <c r="V40" s="21">
        <v>40971</v>
      </c>
      <c r="W40" s="6"/>
      <c r="X40" s="28">
        <f t="shared" si="5"/>
        <v>0</v>
      </c>
      <c r="Y40" s="3">
        <f t="shared" si="6"/>
        <v>0</v>
      </c>
      <c r="Z40" s="24">
        <v>-110</v>
      </c>
      <c r="AA40" s="3">
        <f t="shared" si="7"/>
        <v>0</v>
      </c>
      <c r="AB40" s="2" t="s">
        <v>24</v>
      </c>
      <c r="AC40" s="31"/>
      <c r="AD40" s="31"/>
      <c r="AE40" s="48">
        <f t="shared" si="8"/>
        <v>0</v>
      </c>
      <c r="AF40" s="48">
        <f t="shared" si="9"/>
        <v>0</v>
      </c>
      <c r="AG40" s="48">
        <f t="shared" si="10"/>
        <v>0</v>
      </c>
      <c r="AH40" s="48">
        <f t="shared" si="11"/>
        <v>0</v>
      </c>
      <c r="AI40" s="50">
        <f>AJ39-AE40</f>
        <v>963.9</v>
      </c>
      <c r="AJ40" s="51">
        <f t="shared" si="12"/>
        <v>963.9</v>
      </c>
      <c r="AK40">
        <f>IF(C40="Win", AF40,AL40)</f>
        <v>0</v>
      </c>
      <c r="AL40">
        <f>IF(C40="Loss",-AE40,0)</f>
        <v>0</v>
      </c>
      <c r="AM40" s="40">
        <f t="shared" si="13"/>
        <v>0</v>
      </c>
      <c r="AN40" s="34">
        <f t="shared" si="14"/>
        <v>0</v>
      </c>
      <c r="AO40">
        <f t="shared" si="15"/>
        <v>0</v>
      </c>
    </row>
    <row r="41" spans="1:41" x14ac:dyDescent="0.25">
      <c r="A41" s="4" t="s">
        <v>11</v>
      </c>
      <c r="B41" s="2" t="s">
        <v>18</v>
      </c>
      <c r="C41" s="2"/>
      <c r="D41" s="16">
        <v>40969</v>
      </c>
      <c r="E41" s="25"/>
      <c r="F41" s="28"/>
      <c r="G41" s="28">
        <f t="shared" si="0"/>
        <v>0</v>
      </c>
      <c r="H41" s="25">
        <v>-110</v>
      </c>
      <c r="I41" s="30">
        <f t="shared" si="1"/>
        <v>0</v>
      </c>
      <c r="J41" s="2" t="s">
        <v>20</v>
      </c>
      <c r="K41" s="2"/>
      <c r="L41" s="2"/>
      <c r="M41" s="18">
        <v>40970</v>
      </c>
      <c r="N41" s="6"/>
      <c r="O41" s="28">
        <f t="shared" si="2"/>
        <v>0</v>
      </c>
      <c r="P41" s="6"/>
      <c r="Q41" s="24">
        <v>-110</v>
      </c>
      <c r="R41" s="3">
        <f t="shared" si="4"/>
        <v>0</v>
      </c>
      <c r="S41" s="2" t="s">
        <v>14</v>
      </c>
      <c r="T41" s="2"/>
      <c r="U41" s="2"/>
      <c r="V41" s="21">
        <v>40972</v>
      </c>
      <c r="W41" s="6"/>
      <c r="X41" s="28">
        <f t="shared" si="5"/>
        <v>0</v>
      </c>
      <c r="Y41" s="3">
        <f t="shared" si="6"/>
        <v>0</v>
      </c>
      <c r="Z41" s="24">
        <v>-110</v>
      </c>
      <c r="AA41" s="3">
        <f t="shared" si="7"/>
        <v>0</v>
      </c>
      <c r="AB41" s="2" t="s">
        <v>30</v>
      </c>
      <c r="AC41" s="31"/>
      <c r="AD41" s="31"/>
      <c r="AE41" s="48">
        <f t="shared" si="8"/>
        <v>0</v>
      </c>
      <c r="AF41" s="48">
        <f t="shared" si="9"/>
        <v>0</v>
      </c>
      <c r="AG41" s="48">
        <f t="shared" si="10"/>
        <v>0</v>
      </c>
      <c r="AH41" s="48">
        <f t="shared" si="11"/>
        <v>0</v>
      </c>
      <c r="AI41" s="50">
        <f>AJ40-AE41</f>
        <v>963.9</v>
      </c>
      <c r="AJ41" s="51">
        <f t="shared" si="12"/>
        <v>963.9</v>
      </c>
      <c r="AK41">
        <f>IF(C41="Win", AF41,AL41)</f>
        <v>0</v>
      </c>
      <c r="AL41">
        <f>IF(C41="Loss",-AE41,0)</f>
        <v>0</v>
      </c>
      <c r="AM41" s="40">
        <f t="shared" si="13"/>
        <v>0</v>
      </c>
      <c r="AN41" s="34">
        <f t="shared" si="14"/>
        <v>0</v>
      </c>
      <c r="AO41">
        <f t="shared" si="15"/>
        <v>0</v>
      </c>
    </row>
    <row r="42" spans="1:41" x14ac:dyDescent="0.25">
      <c r="A42" s="8" t="s">
        <v>2</v>
      </c>
      <c r="B42" s="2" t="s">
        <v>21</v>
      </c>
      <c r="C42" s="2"/>
      <c r="D42" s="16">
        <v>40969</v>
      </c>
      <c r="E42" s="25"/>
      <c r="F42" s="28"/>
      <c r="G42" s="28">
        <f t="shared" si="0"/>
        <v>0</v>
      </c>
      <c r="H42" s="25">
        <v>-110</v>
      </c>
      <c r="I42" s="30">
        <f t="shared" si="1"/>
        <v>0</v>
      </c>
      <c r="J42" s="2" t="s">
        <v>34</v>
      </c>
      <c r="K42" s="2"/>
      <c r="L42" s="2"/>
      <c r="M42" s="18">
        <v>40970</v>
      </c>
      <c r="N42" s="6"/>
      <c r="O42" s="28">
        <f t="shared" si="2"/>
        <v>0</v>
      </c>
      <c r="P42" s="6"/>
      <c r="Q42" s="24">
        <v>-110</v>
      </c>
      <c r="R42" s="3">
        <f t="shared" si="4"/>
        <v>0</v>
      </c>
      <c r="S42" s="2" t="s">
        <v>13</v>
      </c>
      <c r="T42" s="2"/>
      <c r="U42" s="2"/>
      <c r="V42" s="21">
        <v>40972</v>
      </c>
      <c r="W42" s="6"/>
      <c r="X42" s="28">
        <f t="shared" si="5"/>
        <v>0</v>
      </c>
      <c r="Y42" s="3">
        <f t="shared" si="6"/>
        <v>0</v>
      </c>
      <c r="Z42" s="24">
        <v>-110</v>
      </c>
      <c r="AA42" s="3">
        <f t="shared" si="7"/>
        <v>0</v>
      </c>
      <c r="AB42" s="2" t="s">
        <v>32</v>
      </c>
      <c r="AC42" s="31"/>
      <c r="AD42" s="31"/>
      <c r="AE42" s="48">
        <f t="shared" si="8"/>
        <v>0</v>
      </c>
      <c r="AF42" s="48">
        <f t="shared" si="9"/>
        <v>0</v>
      </c>
      <c r="AG42" s="48">
        <f t="shared" si="10"/>
        <v>0</v>
      </c>
      <c r="AH42" s="48">
        <f t="shared" si="11"/>
        <v>0</v>
      </c>
      <c r="AI42" s="50">
        <f>AJ41-AE42</f>
        <v>963.9</v>
      </c>
      <c r="AJ42" s="51">
        <f t="shared" si="12"/>
        <v>963.9</v>
      </c>
      <c r="AK42">
        <f>IF(C42="Win", AF42,AL42)</f>
        <v>0</v>
      </c>
      <c r="AL42">
        <f>IF(C42="Loss",-AE42,0)</f>
        <v>0</v>
      </c>
      <c r="AM42" s="40">
        <f t="shared" si="13"/>
        <v>0</v>
      </c>
      <c r="AN42" s="34">
        <f t="shared" si="14"/>
        <v>0</v>
      </c>
      <c r="AO42">
        <f t="shared" si="15"/>
        <v>0</v>
      </c>
    </row>
    <row r="43" spans="1:41" x14ac:dyDescent="0.25">
      <c r="A43" s="8" t="s">
        <v>2</v>
      </c>
      <c r="B43" s="2" t="s">
        <v>34</v>
      </c>
      <c r="C43" s="2"/>
      <c r="D43" s="16">
        <v>40970</v>
      </c>
      <c r="E43" s="25"/>
      <c r="F43" s="28"/>
      <c r="G43" s="28">
        <f t="shared" si="0"/>
        <v>0</v>
      </c>
      <c r="H43" s="25">
        <v>-110</v>
      </c>
      <c r="I43" s="30">
        <f t="shared" si="1"/>
        <v>0</v>
      </c>
      <c r="J43" s="2" t="s">
        <v>30</v>
      </c>
      <c r="K43" s="2"/>
      <c r="L43" s="2"/>
      <c r="M43" s="18">
        <v>40972</v>
      </c>
      <c r="N43" s="6"/>
      <c r="O43" s="28">
        <f t="shared" si="2"/>
        <v>0</v>
      </c>
      <c r="P43" s="6"/>
      <c r="Q43" s="24">
        <v>-110</v>
      </c>
      <c r="R43" s="3">
        <f t="shared" si="4"/>
        <v>0</v>
      </c>
      <c r="S43" s="2" t="s">
        <v>13</v>
      </c>
      <c r="T43" s="2"/>
      <c r="U43" s="2"/>
      <c r="V43" s="21">
        <v>40973</v>
      </c>
      <c r="W43" s="6"/>
      <c r="X43" s="28">
        <f t="shared" si="5"/>
        <v>0</v>
      </c>
      <c r="Y43" s="3">
        <f t="shared" si="6"/>
        <v>0</v>
      </c>
      <c r="Z43" s="24">
        <v>-110</v>
      </c>
      <c r="AA43" s="3">
        <f t="shared" si="7"/>
        <v>0</v>
      </c>
      <c r="AB43" s="2" t="s">
        <v>15</v>
      </c>
      <c r="AC43" s="31"/>
      <c r="AD43" s="31"/>
      <c r="AE43" s="48">
        <f t="shared" si="8"/>
        <v>0</v>
      </c>
      <c r="AF43" s="48">
        <f t="shared" si="9"/>
        <v>0</v>
      </c>
      <c r="AG43" s="48">
        <f t="shared" si="10"/>
        <v>0</v>
      </c>
      <c r="AH43" s="48">
        <f t="shared" si="11"/>
        <v>0</v>
      </c>
      <c r="AI43" s="50">
        <f>AJ42-AE43</f>
        <v>963.9</v>
      </c>
      <c r="AJ43" s="51">
        <f t="shared" si="12"/>
        <v>963.9</v>
      </c>
      <c r="AK43">
        <f>IF(C43="Win", AF43,AL43)</f>
        <v>0</v>
      </c>
      <c r="AL43">
        <f>IF(C43="Loss",-AE43,0)</f>
        <v>0</v>
      </c>
      <c r="AM43" s="40">
        <f t="shared" si="13"/>
        <v>0</v>
      </c>
      <c r="AN43" s="34">
        <f t="shared" si="14"/>
        <v>0</v>
      </c>
      <c r="AO43">
        <f t="shared" si="15"/>
        <v>0</v>
      </c>
    </row>
    <row r="44" spans="1:41" x14ac:dyDescent="0.25">
      <c r="A44" s="7" t="s">
        <v>31</v>
      </c>
      <c r="B44" s="2" t="s">
        <v>14</v>
      </c>
      <c r="C44" s="2"/>
      <c r="D44" s="16">
        <v>40971</v>
      </c>
      <c r="E44" s="26"/>
      <c r="F44" s="29"/>
      <c r="G44" s="28">
        <f t="shared" si="0"/>
        <v>0</v>
      </c>
      <c r="H44" s="25">
        <v>-110</v>
      </c>
      <c r="I44" s="30">
        <f t="shared" si="1"/>
        <v>0</v>
      </c>
      <c r="J44" s="2" t="s">
        <v>26</v>
      </c>
      <c r="K44" s="2"/>
      <c r="L44" s="2"/>
      <c r="M44" s="18">
        <v>40973</v>
      </c>
      <c r="N44" s="5"/>
      <c r="O44" s="28">
        <f t="shared" si="2"/>
        <v>0</v>
      </c>
      <c r="P44" s="5"/>
      <c r="Q44" s="24">
        <v>-110</v>
      </c>
      <c r="R44" s="3">
        <f t="shared" si="4"/>
        <v>0</v>
      </c>
      <c r="S44" s="2" t="s">
        <v>6</v>
      </c>
      <c r="T44" s="2"/>
      <c r="U44" s="2"/>
      <c r="V44" s="21">
        <v>40975</v>
      </c>
      <c r="W44" s="5"/>
      <c r="X44" s="28">
        <f t="shared" si="5"/>
        <v>0</v>
      </c>
      <c r="Y44" s="3">
        <f t="shared" si="6"/>
        <v>0</v>
      </c>
      <c r="Z44" s="24">
        <v>-110</v>
      </c>
      <c r="AA44" s="3">
        <f t="shared" si="7"/>
        <v>0</v>
      </c>
      <c r="AB44" s="2" t="s">
        <v>17</v>
      </c>
      <c r="AC44" s="31"/>
      <c r="AD44" s="31"/>
      <c r="AE44" s="48">
        <f t="shared" si="8"/>
        <v>0</v>
      </c>
      <c r="AF44" s="48">
        <f t="shared" si="9"/>
        <v>0</v>
      </c>
      <c r="AG44" s="48">
        <f t="shared" si="10"/>
        <v>0</v>
      </c>
      <c r="AH44" s="48">
        <f t="shared" si="11"/>
        <v>0</v>
      </c>
      <c r="AI44" s="50">
        <f>AJ43-AE44</f>
        <v>963.9</v>
      </c>
      <c r="AJ44" s="51">
        <f t="shared" si="12"/>
        <v>963.9</v>
      </c>
      <c r="AK44">
        <f>IF(C44="Win", AF44,AL44)</f>
        <v>0</v>
      </c>
      <c r="AL44">
        <f>IF(C44="Loss",-AE44,0)</f>
        <v>0</v>
      </c>
      <c r="AM44" s="40">
        <f t="shared" si="13"/>
        <v>0</v>
      </c>
      <c r="AN44" s="34">
        <f t="shared" si="14"/>
        <v>0</v>
      </c>
      <c r="AO44">
        <f t="shared" si="15"/>
        <v>0</v>
      </c>
    </row>
    <row r="45" spans="1:41" x14ac:dyDescent="0.25">
      <c r="A45" s="7" t="s">
        <v>31</v>
      </c>
      <c r="B45" s="2" t="s">
        <v>16</v>
      </c>
      <c r="C45" s="2"/>
      <c r="D45" s="16">
        <v>40972</v>
      </c>
      <c r="E45" s="26"/>
      <c r="F45" s="29"/>
      <c r="G45" s="28">
        <f t="shared" si="0"/>
        <v>0</v>
      </c>
      <c r="H45" s="25">
        <v>-110</v>
      </c>
      <c r="I45" s="30">
        <f t="shared" si="1"/>
        <v>0</v>
      </c>
      <c r="J45" s="2" t="s">
        <v>23</v>
      </c>
      <c r="K45" s="2"/>
      <c r="L45" s="2"/>
      <c r="M45" s="18">
        <v>40974</v>
      </c>
      <c r="N45" s="5"/>
      <c r="O45" s="28">
        <f t="shared" si="2"/>
        <v>0</v>
      </c>
      <c r="P45" s="5"/>
      <c r="Q45" s="24">
        <v>-110</v>
      </c>
      <c r="R45" s="3">
        <f t="shared" si="4"/>
        <v>0</v>
      </c>
      <c r="S45" s="2" t="s">
        <v>26</v>
      </c>
      <c r="T45" s="2"/>
      <c r="U45" s="2"/>
      <c r="V45" s="21">
        <v>40975</v>
      </c>
      <c r="W45" s="5"/>
      <c r="X45" s="28">
        <f t="shared" si="5"/>
        <v>0</v>
      </c>
      <c r="Y45" s="3">
        <f t="shared" si="6"/>
        <v>0</v>
      </c>
      <c r="Z45" s="24">
        <v>-110</v>
      </c>
      <c r="AA45" s="3">
        <f t="shared" si="7"/>
        <v>0</v>
      </c>
      <c r="AB45" s="2" t="s">
        <v>9</v>
      </c>
      <c r="AC45" s="31"/>
      <c r="AD45" s="31"/>
      <c r="AE45" s="48">
        <f t="shared" si="8"/>
        <v>0</v>
      </c>
      <c r="AF45" s="48">
        <f t="shared" si="9"/>
        <v>0</v>
      </c>
      <c r="AG45" s="48">
        <f t="shared" si="10"/>
        <v>0</v>
      </c>
      <c r="AH45" s="48">
        <f t="shared" si="11"/>
        <v>0</v>
      </c>
      <c r="AI45" s="50">
        <f>AJ44-AE45</f>
        <v>963.9</v>
      </c>
      <c r="AJ45" s="51">
        <f t="shared" si="12"/>
        <v>963.9</v>
      </c>
      <c r="AK45">
        <f>IF(C45="Win", AF45,AL45)</f>
        <v>0</v>
      </c>
      <c r="AL45">
        <f>IF(C45="Loss",-AE45,0)</f>
        <v>0</v>
      </c>
      <c r="AM45" s="40">
        <f t="shared" si="13"/>
        <v>0</v>
      </c>
      <c r="AN45" s="34">
        <f t="shared" si="14"/>
        <v>0</v>
      </c>
      <c r="AO45">
        <f t="shared" si="15"/>
        <v>0</v>
      </c>
    </row>
    <row r="46" spans="1:41" x14ac:dyDescent="0.25">
      <c r="A46" s="8" t="s">
        <v>2</v>
      </c>
      <c r="B46" s="2" t="s">
        <v>24</v>
      </c>
      <c r="C46" s="2"/>
      <c r="D46" s="16">
        <v>40973</v>
      </c>
      <c r="E46" s="25"/>
      <c r="F46" s="28"/>
      <c r="G46" s="28">
        <f t="shared" si="0"/>
        <v>0</v>
      </c>
      <c r="H46" s="25">
        <v>-110</v>
      </c>
      <c r="I46" s="30">
        <f t="shared" si="1"/>
        <v>0</v>
      </c>
      <c r="J46" s="2" t="s">
        <v>12</v>
      </c>
      <c r="K46" s="2"/>
      <c r="L46" s="2"/>
      <c r="M46" s="18">
        <v>40974</v>
      </c>
      <c r="N46" s="6"/>
      <c r="O46" s="28">
        <f t="shared" si="2"/>
        <v>0</v>
      </c>
      <c r="P46" s="6"/>
      <c r="Q46" s="24">
        <v>-110</v>
      </c>
      <c r="R46" s="3">
        <f t="shared" si="4"/>
        <v>0</v>
      </c>
      <c r="S46" s="2" t="s">
        <v>17</v>
      </c>
      <c r="T46" s="2"/>
      <c r="U46" s="2"/>
      <c r="V46" s="21">
        <v>40976</v>
      </c>
      <c r="W46" s="6"/>
      <c r="X46" s="28">
        <f t="shared" si="5"/>
        <v>0</v>
      </c>
      <c r="Y46" s="3">
        <f t="shared" si="6"/>
        <v>0</v>
      </c>
      <c r="Z46" s="24">
        <v>-110</v>
      </c>
      <c r="AA46" s="3">
        <f t="shared" si="7"/>
        <v>0</v>
      </c>
      <c r="AB46" s="2" t="s">
        <v>4</v>
      </c>
      <c r="AC46" s="31"/>
      <c r="AD46" s="31"/>
      <c r="AE46" s="48">
        <f t="shared" si="8"/>
        <v>0</v>
      </c>
      <c r="AF46" s="48">
        <f t="shared" si="9"/>
        <v>0</v>
      </c>
      <c r="AG46" s="48">
        <f t="shared" si="10"/>
        <v>0</v>
      </c>
      <c r="AH46" s="48">
        <f t="shared" si="11"/>
        <v>0</v>
      </c>
      <c r="AI46" s="50">
        <f>AJ45-AE46</f>
        <v>963.9</v>
      </c>
      <c r="AJ46" s="51">
        <f t="shared" si="12"/>
        <v>963.9</v>
      </c>
      <c r="AK46">
        <f>IF(C46="Win", AF46,AL46)</f>
        <v>0</v>
      </c>
      <c r="AL46">
        <f>IF(C46="Loss",-AE46,0)</f>
        <v>0</v>
      </c>
      <c r="AM46" s="40">
        <f t="shared" si="13"/>
        <v>0</v>
      </c>
      <c r="AN46" s="34">
        <f t="shared" si="14"/>
        <v>0</v>
      </c>
      <c r="AO46">
        <f t="shared" si="15"/>
        <v>0</v>
      </c>
    </row>
    <row r="47" spans="1:41" x14ac:dyDescent="0.25">
      <c r="A47" s="8" t="s">
        <v>2</v>
      </c>
      <c r="B47" s="2" t="s">
        <v>33</v>
      </c>
      <c r="C47" s="2"/>
      <c r="D47" s="16">
        <v>40973</v>
      </c>
      <c r="E47" s="25"/>
      <c r="F47" s="28"/>
      <c r="G47" s="28">
        <f t="shared" si="0"/>
        <v>0</v>
      </c>
      <c r="H47" s="25">
        <v>-110</v>
      </c>
      <c r="I47" s="30">
        <f t="shared" si="1"/>
        <v>0</v>
      </c>
      <c r="J47" s="2" t="s">
        <v>20</v>
      </c>
      <c r="K47" s="2"/>
      <c r="L47" s="2"/>
      <c r="M47" s="18">
        <v>40975</v>
      </c>
      <c r="N47" s="6"/>
      <c r="O47" s="28">
        <f t="shared" si="2"/>
        <v>0</v>
      </c>
      <c r="P47" s="6"/>
      <c r="Q47" s="24">
        <v>-110</v>
      </c>
      <c r="R47" s="3">
        <f t="shared" si="4"/>
        <v>0</v>
      </c>
      <c r="S47" s="2" t="s">
        <v>34</v>
      </c>
      <c r="T47" s="2"/>
      <c r="U47" s="2"/>
      <c r="V47" s="21">
        <v>40977</v>
      </c>
      <c r="W47" s="6"/>
      <c r="X47" s="28">
        <f t="shared" si="5"/>
        <v>0</v>
      </c>
      <c r="Y47" s="3">
        <f t="shared" si="6"/>
        <v>0</v>
      </c>
      <c r="Z47" s="24">
        <v>-110</v>
      </c>
      <c r="AA47" s="3">
        <f t="shared" si="7"/>
        <v>0</v>
      </c>
      <c r="AB47" s="2" t="s">
        <v>15</v>
      </c>
      <c r="AC47" s="31"/>
      <c r="AD47" s="31"/>
      <c r="AE47" s="48">
        <f t="shared" si="8"/>
        <v>0</v>
      </c>
      <c r="AF47" s="48">
        <f t="shared" si="9"/>
        <v>0</v>
      </c>
      <c r="AG47" s="48">
        <f t="shared" si="10"/>
        <v>0</v>
      </c>
      <c r="AH47" s="48">
        <f t="shared" si="11"/>
        <v>0</v>
      </c>
      <c r="AI47" s="50">
        <f>AJ46-AE47</f>
        <v>963.9</v>
      </c>
      <c r="AJ47" s="51">
        <f t="shared" si="12"/>
        <v>963.9</v>
      </c>
      <c r="AK47">
        <f>IF(C47="Win", AF47,AL47)</f>
        <v>0</v>
      </c>
      <c r="AL47">
        <f>IF(C47="Loss",-AE47,0)</f>
        <v>0</v>
      </c>
      <c r="AM47" s="40">
        <f t="shared" si="13"/>
        <v>0</v>
      </c>
      <c r="AN47" s="34">
        <f t="shared" si="14"/>
        <v>0</v>
      </c>
      <c r="AO47">
        <f t="shared" si="15"/>
        <v>0</v>
      </c>
    </row>
    <row r="48" spans="1:41" x14ac:dyDescent="0.25">
      <c r="A48" s="4" t="s">
        <v>11</v>
      </c>
      <c r="B48" s="2" t="s">
        <v>32</v>
      </c>
      <c r="C48" s="2"/>
      <c r="D48" s="16">
        <v>40974</v>
      </c>
      <c r="E48" s="25"/>
      <c r="F48" s="28"/>
      <c r="G48" s="28">
        <f t="shared" si="0"/>
        <v>0</v>
      </c>
      <c r="H48" s="25">
        <v>-110</v>
      </c>
      <c r="I48" s="30">
        <f t="shared" si="1"/>
        <v>0</v>
      </c>
      <c r="J48" s="2" t="s">
        <v>23</v>
      </c>
      <c r="K48" s="2"/>
      <c r="L48" s="2"/>
      <c r="M48" s="18">
        <v>40975</v>
      </c>
      <c r="N48" s="6"/>
      <c r="O48" s="28">
        <f t="shared" si="2"/>
        <v>0</v>
      </c>
      <c r="P48" s="6"/>
      <c r="Q48" s="24">
        <v>-110</v>
      </c>
      <c r="R48" s="3">
        <f t="shared" si="4"/>
        <v>0</v>
      </c>
      <c r="S48" s="2" t="s">
        <v>12</v>
      </c>
      <c r="T48" s="2"/>
      <c r="U48" s="2"/>
      <c r="V48" s="21">
        <v>40978</v>
      </c>
      <c r="W48" s="6"/>
      <c r="X48" s="28">
        <f t="shared" si="5"/>
        <v>0</v>
      </c>
      <c r="Y48" s="3">
        <f t="shared" si="6"/>
        <v>0</v>
      </c>
      <c r="Z48" s="24">
        <v>-110</v>
      </c>
      <c r="AA48" s="3">
        <f t="shared" si="7"/>
        <v>0</v>
      </c>
      <c r="AB48" s="2" t="s">
        <v>3</v>
      </c>
      <c r="AC48" s="31"/>
      <c r="AD48" s="31"/>
      <c r="AE48" s="48">
        <f t="shared" si="8"/>
        <v>0</v>
      </c>
      <c r="AF48" s="48">
        <f t="shared" si="9"/>
        <v>0</v>
      </c>
      <c r="AG48" s="48">
        <f t="shared" si="10"/>
        <v>0</v>
      </c>
      <c r="AH48" s="48">
        <f t="shared" si="11"/>
        <v>0</v>
      </c>
      <c r="AI48" s="50">
        <f>AJ47-AE48</f>
        <v>963.9</v>
      </c>
      <c r="AJ48" s="51">
        <f t="shared" si="12"/>
        <v>963.9</v>
      </c>
      <c r="AK48">
        <f>IF(C48="Win", AF48,AL48)</f>
        <v>0</v>
      </c>
      <c r="AL48">
        <f>IF(C48="Loss",-AE48,0)</f>
        <v>0</v>
      </c>
      <c r="AM48" s="40">
        <f t="shared" si="13"/>
        <v>0</v>
      </c>
      <c r="AN48" s="34">
        <f t="shared" si="14"/>
        <v>0</v>
      </c>
      <c r="AO48">
        <f t="shared" si="15"/>
        <v>0</v>
      </c>
    </row>
    <row r="49" spans="1:41" x14ac:dyDescent="0.25">
      <c r="A49" s="7" t="s">
        <v>31</v>
      </c>
      <c r="B49" s="2" t="s">
        <v>30</v>
      </c>
      <c r="C49" s="2"/>
      <c r="D49" s="16">
        <v>40974</v>
      </c>
      <c r="E49" s="26"/>
      <c r="F49" s="29"/>
      <c r="G49" s="28">
        <f t="shared" si="0"/>
        <v>0</v>
      </c>
      <c r="H49" s="25">
        <v>-110</v>
      </c>
      <c r="I49" s="30">
        <f t="shared" si="1"/>
        <v>0</v>
      </c>
      <c r="J49" s="2" t="s">
        <v>10</v>
      </c>
      <c r="K49" s="2"/>
      <c r="L49" s="2"/>
      <c r="M49" s="18">
        <v>40975</v>
      </c>
      <c r="N49" s="5"/>
      <c r="O49" s="28">
        <f t="shared" si="2"/>
        <v>0</v>
      </c>
      <c r="P49" s="5"/>
      <c r="Q49" s="24">
        <v>-110</v>
      </c>
      <c r="R49" s="3">
        <f t="shared" si="4"/>
        <v>0</v>
      </c>
      <c r="S49" s="2" t="s">
        <v>29</v>
      </c>
      <c r="T49" s="2"/>
      <c r="U49" s="2"/>
      <c r="V49" s="21">
        <v>40977</v>
      </c>
      <c r="W49" s="5"/>
      <c r="X49" s="28">
        <f t="shared" si="5"/>
        <v>0</v>
      </c>
      <c r="Y49" s="3">
        <f t="shared" si="6"/>
        <v>0</v>
      </c>
      <c r="Z49" s="24">
        <v>-110</v>
      </c>
      <c r="AA49" s="3">
        <f t="shared" si="7"/>
        <v>0</v>
      </c>
      <c r="AB49" s="2" t="s">
        <v>25</v>
      </c>
      <c r="AC49" s="31"/>
      <c r="AD49" s="31"/>
      <c r="AE49" s="48">
        <f t="shared" si="8"/>
        <v>0</v>
      </c>
      <c r="AF49" s="48">
        <f t="shared" si="9"/>
        <v>0</v>
      </c>
      <c r="AG49" s="48">
        <f t="shared" si="10"/>
        <v>0</v>
      </c>
      <c r="AH49" s="48">
        <f t="shared" si="11"/>
        <v>0</v>
      </c>
      <c r="AI49" s="50">
        <f>AJ48-AE49</f>
        <v>963.9</v>
      </c>
      <c r="AJ49" s="51">
        <f t="shared" si="12"/>
        <v>963.9</v>
      </c>
      <c r="AK49">
        <f>IF(C49="Win", AF49,AL49)</f>
        <v>0</v>
      </c>
      <c r="AL49">
        <f>IF(C49="Loss",-AE49,0)</f>
        <v>0</v>
      </c>
      <c r="AM49" s="40">
        <f t="shared" si="13"/>
        <v>0</v>
      </c>
      <c r="AN49" s="34">
        <f t="shared" si="14"/>
        <v>0</v>
      </c>
      <c r="AO49">
        <f t="shared" si="15"/>
        <v>0</v>
      </c>
    </row>
    <row r="50" spans="1:41" x14ac:dyDescent="0.25">
      <c r="A50" s="8" t="s">
        <v>2</v>
      </c>
      <c r="B50" s="2" t="s">
        <v>7</v>
      </c>
      <c r="C50" s="2"/>
      <c r="D50" s="16">
        <v>40974</v>
      </c>
      <c r="E50" s="25"/>
      <c r="F50" s="28"/>
      <c r="G50" s="28">
        <f t="shared" si="0"/>
        <v>0</v>
      </c>
      <c r="H50" s="25">
        <v>-110</v>
      </c>
      <c r="I50" s="30">
        <f t="shared" si="1"/>
        <v>0</v>
      </c>
      <c r="J50" s="2" t="s">
        <v>22</v>
      </c>
      <c r="K50" s="2"/>
      <c r="L50" s="2"/>
      <c r="M50" s="18">
        <v>40975</v>
      </c>
      <c r="N50" s="6"/>
      <c r="O50" s="28">
        <f t="shared" si="2"/>
        <v>0</v>
      </c>
      <c r="P50" s="6"/>
      <c r="Q50" s="24">
        <v>-110</v>
      </c>
      <c r="R50" s="3">
        <f t="shared" si="4"/>
        <v>0</v>
      </c>
      <c r="S50" s="2" t="s">
        <v>18</v>
      </c>
      <c r="T50" s="2"/>
      <c r="U50" s="2"/>
      <c r="V50" s="21">
        <v>40977</v>
      </c>
      <c r="W50" s="6"/>
      <c r="X50" s="28">
        <f t="shared" si="5"/>
        <v>0</v>
      </c>
      <c r="Y50" s="3">
        <f t="shared" si="6"/>
        <v>0</v>
      </c>
      <c r="Z50" s="24">
        <v>-110</v>
      </c>
      <c r="AA50" s="3">
        <f t="shared" si="7"/>
        <v>0</v>
      </c>
      <c r="AB50" s="2" t="s">
        <v>10</v>
      </c>
      <c r="AC50" s="31"/>
      <c r="AD50" s="31"/>
      <c r="AE50" s="48">
        <f t="shared" si="8"/>
        <v>0</v>
      </c>
      <c r="AF50" s="48">
        <f t="shared" si="9"/>
        <v>0</v>
      </c>
      <c r="AG50" s="48">
        <f t="shared" si="10"/>
        <v>0</v>
      </c>
      <c r="AH50" s="48">
        <f t="shared" si="11"/>
        <v>0</v>
      </c>
      <c r="AI50" s="50">
        <f>AJ49-AE50</f>
        <v>963.9</v>
      </c>
      <c r="AJ50" s="51">
        <f t="shared" si="12"/>
        <v>963.9</v>
      </c>
      <c r="AK50">
        <f>IF(C50="Win", AF50,AL50)</f>
        <v>0</v>
      </c>
      <c r="AL50">
        <f>IF(C50="Loss",-AE50,0)</f>
        <v>0</v>
      </c>
      <c r="AM50" s="40">
        <f t="shared" si="13"/>
        <v>0</v>
      </c>
      <c r="AN50" s="34">
        <f t="shared" si="14"/>
        <v>0</v>
      </c>
      <c r="AO50">
        <f t="shared" si="15"/>
        <v>0</v>
      </c>
    </row>
    <row r="51" spans="1:41" x14ac:dyDescent="0.25">
      <c r="A51" s="7" t="s">
        <v>31</v>
      </c>
      <c r="B51" s="2" t="s">
        <v>20</v>
      </c>
      <c r="C51" s="2"/>
      <c r="D51" s="16">
        <v>40975</v>
      </c>
      <c r="E51" s="26"/>
      <c r="F51" s="29"/>
      <c r="G51" s="28">
        <f t="shared" si="0"/>
        <v>0</v>
      </c>
      <c r="H51" s="25">
        <v>-110</v>
      </c>
      <c r="I51" s="30">
        <f t="shared" si="1"/>
        <v>0</v>
      </c>
      <c r="J51" s="2" t="s">
        <v>25</v>
      </c>
      <c r="K51" s="2"/>
      <c r="L51" s="2"/>
      <c r="M51" s="18">
        <v>40977</v>
      </c>
      <c r="N51" s="5"/>
      <c r="O51" s="28">
        <f t="shared" si="2"/>
        <v>0</v>
      </c>
      <c r="P51" s="5"/>
      <c r="Q51" s="24">
        <v>-110</v>
      </c>
      <c r="R51" s="3">
        <f t="shared" si="4"/>
        <v>0</v>
      </c>
      <c r="S51" s="2" t="s">
        <v>23</v>
      </c>
      <c r="T51" s="2"/>
      <c r="U51" s="2"/>
      <c r="V51" s="21">
        <v>40978</v>
      </c>
      <c r="W51" s="5"/>
      <c r="X51" s="28">
        <f t="shared" si="5"/>
        <v>0</v>
      </c>
      <c r="Y51" s="3">
        <f t="shared" si="6"/>
        <v>0</v>
      </c>
      <c r="Z51" s="24">
        <v>-110</v>
      </c>
      <c r="AA51" s="3">
        <f t="shared" si="7"/>
        <v>0</v>
      </c>
      <c r="AB51" s="2" t="s">
        <v>29</v>
      </c>
      <c r="AC51" s="31"/>
      <c r="AD51" s="31"/>
      <c r="AE51" s="48">
        <f t="shared" si="8"/>
        <v>0</v>
      </c>
      <c r="AF51" s="48">
        <f t="shared" si="9"/>
        <v>0</v>
      </c>
      <c r="AG51" s="48">
        <f t="shared" si="10"/>
        <v>0</v>
      </c>
      <c r="AH51" s="48">
        <f t="shared" si="11"/>
        <v>0</v>
      </c>
      <c r="AI51" s="50">
        <f>AJ50-AE51</f>
        <v>963.9</v>
      </c>
      <c r="AJ51" s="51">
        <f t="shared" si="12"/>
        <v>963.9</v>
      </c>
      <c r="AK51">
        <f>IF(C51="Win", AF51,AL51)</f>
        <v>0</v>
      </c>
      <c r="AL51">
        <f>IF(C51="Loss",-AE51,0)</f>
        <v>0</v>
      </c>
      <c r="AM51" s="40">
        <f t="shared" si="13"/>
        <v>0</v>
      </c>
      <c r="AN51" s="34">
        <f t="shared" si="14"/>
        <v>0</v>
      </c>
      <c r="AO51">
        <f t="shared" si="15"/>
        <v>0</v>
      </c>
    </row>
    <row r="52" spans="1:41" x14ac:dyDescent="0.25">
      <c r="A52" s="8" t="s">
        <v>2</v>
      </c>
      <c r="B52" s="2" t="s">
        <v>19</v>
      </c>
      <c r="C52" s="2"/>
      <c r="D52" s="16">
        <v>40975</v>
      </c>
      <c r="E52" s="25"/>
      <c r="F52" s="28"/>
      <c r="G52" s="28">
        <f t="shared" si="0"/>
        <v>0</v>
      </c>
      <c r="H52" s="25">
        <v>-110</v>
      </c>
      <c r="I52" s="30">
        <f t="shared" si="1"/>
        <v>0</v>
      </c>
      <c r="J52" s="2" t="s">
        <v>28</v>
      </c>
      <c r="K52" s="2"/>
      <c r="L52" s="2"/>
      <c r="M52" s="18">
        <v>40978</v>
      </c>
      <c r="N52" s="6"/>
      <c r="O52" s="28">
        <f t="shared" si="2"/>
        <v>0</v>
      </c>
      <c r="P52" s="6"/>
      <c r="Q52" s="24">
        <v>-110</v>
      </c>
      <c r="R52" s="3">
        <f t="shared" si="4"/>
        <v>0</v>
      </c>
      <c r="S52" s="2" t="s">
        <v>13</v>
      </c>
      <c r="T52" s="2"/>
      <c r="U52" s="2"/>
      <c r="V52" s="21">
        <v>40979</v>
      </c>
      <c r="W52" s="6"/>
      <c r="X52" s="28">
        <f t="shared" si="5"/>
        <v>0</v>
      </c>
      <c r="Y52" s="3">
        <f t="shared" si="6"/>
        <v>0</v>
      </c>
      <c r="Z52" s="24">
        <v>-110</v>
      </c>
      <c r="AA52" s="3">
        <f t="shared" si="7"/>
        <v>0</v>
      </c>
      <c r="AB52" s="2" t="s">
        <v>15</v>
      </c>
      <c r="AC52" s="31"/>
      <c r="AD52" s="31"/>
      <c r="AE52" s="48">
        <f t="shared" si="8"/>
        <v>0</v>
      </c>
      <c r="AF52" s="48">
        <f t="shared" si="9"/>
        <v>0</v>
      </c>
      <c r="AG52" s="48">
        <f t="shared" si="10"/>
        <v>0</v>
      </c>
      <c r="AH52" s="48">
        <f t="shared" si="11"/>
        <v>0</v>
      </c>
      <c r="AI52" s="50">
        <f>AJ51-AE52</f>
        <v>963.9</v>
      </c>
      <c r="AJ52" s="51">
        <f t="shared" si="12"/>
        <v>963.9</v>
      </c>
      <c r="AK52">
        <f>IF(C52="Win", AF52,AL52)</f>
        <v>0</v>
      </c>
      <c r="AL52">
        <f>IF(C52="Loss",-AE52,0)</f>
        <v>0</v>
      </c>
      <c r="AM52" s="40">
        <f t="shared" si="13"/>
        <v>0</v>
      </c>
      <c r="AN52" s="34">
        <f t="shared" si="14"/>
        <v>0</v>
      </c>
      <c r="AO52">
        <f t="shared" si="15"/>
        <v>0</v>
      </c>
    </row>
    <row r="53" spans="1:41" x14ac:dyDescent="0.25">
      <c r="A53" s="8" t="s">
        <v>2</v>
      </c>
      <c r="B53" s="2" t="s">
        <v>26</v>
      </c>
      <c r="C53" s="2"/>
      <c r="D53" s="16">
        <v>40976</v>
      </c>
      <c r="E53" s="25"/>
      <c r="F53" s="28"/>
      <c r="G53" s="28">
        <f t="shared" si="0"/>
        <v>0</v>
      </c>
      <c r="H53" s="25">
        <v>-110</v>
      </c>
      <c r="I53" s="30">
        <f t="shared" si="1"/>
        <v>0</v>
      </c>
      <c r="J53" s="2" t="s">
        <v>13</v>
      </c>
      <c r="K53" s="2"/>
      <c r="L53" s="2"/>
      <c r="M53" s="18">
        <v>40977</v>
      </c>
      <c r="N53" s="6"/>
      <c r="O53" s="28">
        <f t="shared" si="2"/>
        <v>0</v>
      </c>
      <c r="P53" s="6"/>
      <c r="Q53" s="24">
        <v>-110</v>
      </c>
      <c r="R53" s="3">
        <f t="shared" si="4"/>
        <v>0</v>
      </c>
      <c r="S53" s="2" t="s">
        <v>34</v>
      </c>
      <c r="T53" s="2"/>
      <c r="U53" s="2"/>
      <c r="V53" s="21">
        <v>40978</v>
      </c>
      <c r="W53" s="6"/>
      <c r="X53" s="28">
        <f t="shared" si="5"/>
        <v>0</v>
      </c>
      <c r="Y53" s="3">
        <f t="shared" si="6"/>
        <v>0</v>
      </c>
      <c r="Z53" s="24">
        <v>-110</v>
      </c>
      <c r="AA53" s="3">
        <f t="shared" si="7"/>
        <v>0</v>
      </c>
      <c r="AB53" s="2" t="s">
        <v>28</v>
      </c>
      <c r="AC53" s="31"/>
      <c r="AD53" s="31"/>
      <c r="AE53" s="48">
        <f t="shared" si="8"/>
        <v>0</v>
      </c>
      <c r="AF53" s="48">
        <f t="shared" si="9"/>
        <v>0</v>
      </c>
      <c r="AG53" s="48">
        <f t="shared" si="10"/>
        <v>0</v>
      </c>
      <c r="AH53" s="48">
        <f t="shared" si="11"/>
        <v>0</v>
      </c>
      <c r="AI53" s="50">
        <f>AJ52-AE53</f>
        <v>963.9</v>
      </c>
      <c r="AJ53" s="51">
        <f t="shared" si="12"/>
        <v>963.9</v>
      </c>
      <c r="AK53">
        <f>IF(C53="Win", AF53,AL53)</f>
        <v>0</v>
      </c>
      <c r="AL53">
        <f>IF(C53="Loss",-AE53,0)</f>
        <v>0</v>
      </c>
      <c r="AM53" s="40">
        <f t="shared" si="13"/>
        <v>0</v>
      </c>
      <c r="AN53" s="34">
        <f t="shared" si="14"/>
        <v>0</v>
      </c>
      <c r="AO53">
        <f t="shared" si="15"/>
        <v>0</v>
      </c>
    </row>
    <row r="54" spans="1:41" x14ac:dyDescent="0.25">
      <c r="A54" s="4" t="s">
        <v>11</v>
      </c>
      <c r="B54" s="2" t="s">
        <v>17</v>
      </c>
      <c r="C54" s="2"/>
      <c r="D54" s="16">
        <v>40978</v>
      </c>
      <c r="E54" s="25"/>
      <c r="F54" s="28"/>
      <c r="G54" s="28">
        <f t="shared" si="0"/>
        <v>0</v>
      </c>
      <c r="H54" s="25">
        <v>-110</v>
      </c>
      <c r="I54" s="30">
        <f t="shared" si="1"/>
        <v>0</v>
      </c>
      <c r="J54" s="2" t="s">
        <v>27</v>
      </c>
      <c r="K54" s="2"/>
      <c r="L54" s="2"/>
      <c r="M54" s="18">
        <v>40980</v>
      </c>
      <c r="N54" s="6"/>
      <c r="O54" s="28">
        <f t="shared" si="2"/>
        <v>0</v>
      </c>
      <c r="P54" s="6"/>
      <c r="Q54" s="24">
        <v>-110</v>
      </c>
      <c r="R54" s="3">
        <f t="shared" si="4"/>
        <v>0</v>
      </c>
      <c r="S54" s="2" t="s">
        <v>33</v>
      </c>
      <c r="T54" s="2"/>
      <c r="U54" s="2"/>
      <c r="V54" s="21">
        <v>40982</v>
      </c>
      <c r="W54" s="6"/>
      <c r="X54" s="28">
        <f t="shared" si="5"/>
        <v>0</v>
      </c>
      <c r="Y54" s="3">
        <f t="shared" si="6"/>
        <v>0</v>
      </c>
      <c r="Z54" s="24">
        <v>-110</v>
      </c>
      <c r="AA54" s="3">
        <f t="shared" si="7"/>
        <v>0</v>
      </c>
      <c r="AB54" s="2" t="s">
        <v>32</v>
      </c>
      <c r="AC54" s="31"/>
      <c r="AD54" s="31"/>
      <c r="AE54" s="48">
        <f t="shared" si="8"/>
        <v>0</v>
      </c>
      <c r="AF54" s="48">
        <f t="shared" si="9"/>
        <v>0</v>
      </c>
      <c r="AG54" s="48">
        <f t="shared" si="10"/>
        <v>0</v>
      </c>
      <c r="AH54" s="48">
        <f t="shared" si="11"/>
        <v>0</v>
      </c>
      <c r="AI54" s="50">
        <f>AJ53-AE54</f>
        <v>963.9</v>
      </c>
      <c r="AJ54" s="51">
        <f t="shared" si="12"/>
        <v>963.9</v>
      </c>
      <c r="AK54">
        <f>IF(C54="Win", AF54,AL54)</f>
        <v>0</v>
      </c>
      <c r="AL54">
        <f>IF(C54="Loss",-AE54,0)</f>
        <v>0</v>
      </c>
      <c r="AM54" s="40">
        <f t="shared" si="13"/>
        <v>0</v>
      </c>
      <c r="AN54" s="34">
        <f t="shared" si="14"/>
        <v>0</v>
      </c>
      <c r="AO54">
        <f t="shared" si="15"/>
        <v>0</v>
      </c>
    </row>
    <row r="55" spans="1:41" x14ac:dyDescent="0.25">
      <c r="A55" s="4" t="s">
        <v>11</v>
      </c>
      <c r="B55" s="2" t="s">
        <v>23</v>
      </c>
      <c r="C55" s="2"/>
      <c r="D55" s="16">
        <v>40979</v>
      </c>
      <c r="E55" s="26"/>
      <c r="F55" s="29"/>
      <c r="G55" s="28">
        <f t="shared" si="0"/>
        <v>0</v>
      </c>
      <c r="H55" s="25">
        <v>-110</v>
      </c>
      <c r="I55" s="30">
        <f t="shared" si="1"/>
        <v>0</v>
      </c>
      <c r="J55" s="2" t="s">
        <v>30</v>
      </c>
      <c r="K55" s="2"/>
      <c r="L55" s="2"/>
      <c r="M55" s="18">
        <v>40980</v>
      </c>
      <c r="N55" s="5"/>
      <c r="O55" s="28">
        <f t="shared" si="2"/>
        <v>0</v>
      </c>
      <c r="P55" s="5"/>
      <c r="Q55" s="24">
        <v>-110</v>
      </c>
      <c r="R55" s="3">
        <f t="shared" si="4"/>
        <v>0</v>
      </c>
      <c r="S55" s="5" t="s">
        <v>21</v>
      </c>
      <c r="T55" s="5"/>
      <c r="U55" s="5"/>
      <c r="V55" s="21">
        <v>40982</v>
      </c>
      <c r="W55" s="5"/>
      <c r="X55" s="28">
        <f t="shared" si="5"/>
        <v>0</v>
      </c>
      <c r="Y55" s="3">
        <f t="shared" si="6"/>
        <v>0</v>
      </c>
      <c r="Z55" s="24">
        <v>-110</v>
      </c>
      <c r="AA55" s="3">
        <f t="shared" si="7"/>
        <v>0</v>
      </c>
      <c r="AB55" s="2" t="s">
        <v>28</v>
      </c>
      <c r="AC55" s="31"/>
      <c r="AD55" s="31"/>
      <c r="AE55" s="48">
        <f t="shared" si="8"/>
        <v>0</v>
      </c>
      <c r="AF55" s="48">
        <f t="shared" si="9"/>
        <v>0</v>
      </c>
      <c r="AG55" s="48">
        <f t="shared" si="10"/>
        <v>0</v>
      </c>
      <c r="AH55" s="48">
        <f t="shared" si="11"/>
        <v>0</v>
      </c>
      <c r="AI55" s="50">
        <f>AJ54-AE55</f>
        <v>963.9</v>
      </c>
      <c r="AJ55" s="51">
        <f t="shared" si="12"/>
        <v>963.9</v>
      </c>
      <c r="AK55">
        <f>IF(C55="Win", AF55,AL55)</f>
        <v>0</v>
      </c>
      <c r="AL55">
        <f>IF(C55="Loss",-AE55,0)</f>
        <v>0</v>
      </c>
      <c r="AM55" s="40">
        <f t="shared" si="13"/>
        <v>0</v>
      </c>
      <c r="AN55" s="34">
        <f t="shared" si="14"/>
        <v>0</v>
      </c>
      <c r="AO55">
        <f t="shared" si="15"/>
        <v>0</v>
      </c>
    </row>
    <row r="56" spans="1:41" x14ac:dyDescent="0.25">
      <c r="A56" s="4" t="s">
        <v>11</v>
      </c>
      <c r="B56" s="2" t="s">
        <v>10</v>
      </c>
      <c r="C56" s="2"/>
      <c r="D56" s="16">
        <v>40980</v>
      </c>
      <c r="E56" s="26"/>
      <c r="F56" s="29"/>
      <c r="G56" s="28">
        <f t="shared" si="0"/>
        <v>0</v>
      </c>
      <c r="H56" s="25">
        <v>-110</v>
      </c>
      <c r="I56" s="30">
        <f t="shared" si="1"/>
        <v>0</v>
      </c>
      <c r="J56" s="2" t="s">
        <v>14</v>
      </c>
      <c r="K56" s="2"/>
      <c r="L56" s="2"/>
      <c r="M56" s="18">
        <v>40982</v>
      </c>
      <c r="N56" s="5"/>
      <c r="O56" s="28">
        <f t="shared" si="2"/>
        <v>0</v>
      </c>
      <c r="P56" s="5"/>
      <c r="Q56" s="24">
        <v>-110</v>
      </c>
      <c r="R56" s="3">
        <f t="shared" si="4"/>
        <v>0</v>
      </c>
      <c r="S56" s="2" t="s">
        <v>34</v>
      </c>
      <c r="T56" s="2"/>
      <c r="U56" s="2"/>
      <c r="V56" s="21">
        <v>40984</v>
      </c>
      <c r="W56" s="5"/>
      <c r="X56" s="28">
        <f t="shared" si="5"/>
        <v>0</v>
      </c>
      <c r="Y56" s="3">
        <f t="shared" si="6"/>
        <v>0</v>
      </c>
      <c r="Z56" s="24">
        <v>-110</v>
      </c>
      <c r="AA56" s="3">
        <f t="shared" si="7"/>
        <v>0</v>
      </c>
      <c r="AB56" s="2" t="s">
        <v>13</v>
      </c>
      <c r="AC56" s="31"/>
      <c r="AD56" s="31"/>
      <c r="AE56" s="48">
        <f t="shared" si="8"/>
        <v>0</v>
      </c>
      <c r="AF56" s="48">
        <f t="shared" si="9"/>
        <v>0</v>
      </c>
      <c r="AG56" s="48">
        <f t="shared" si="10"/>
        <v>0</v>
      </c>
      <c r="AH56" s="48">
        <f t="shared" si="11"/>
        <v>0</v>
      </c>
      <c r="AI56" s="50">
        <f>AJ55-AE56</f>
        <v>963.9</v>
      </c>
      <c r="AJ56" s="51">
        <f t="shared" si="12"/>
        <v>963.9</v>
      </c>
      <c r="AK56">
        <f>IF(C56="Win", AF56,AL56)</f>
        <v>0</v>
      </c>
      <c r="AL56">
        <f>IF(C56="Loss",-AE56,0)</f>
        <v>0</v>
      </c>
      <c r="AM56" s="40">
        <f t="shared" si="13"/>
        <v>0</v>
      </c>
      <c r="AN56" s="34">
        <f t="shared" si="14"/>
        <v>0</v>
      </c>
      <c r="AO56">
        <f t="shared" si="15"/>
        <v>0</v>
      </c>
    </row>
    <row r="57" spans="1:41" x14ac:dyDescent="0.25">
      <c r="A57" s="4" t="s">
        <v>11</v>
      </c>
      <c r="B57" s="2" t="s">
        <v>29</v>
      </c>
      <c r="C57" s="2"/>
      <c r="D57" s="16">
        <v>40980</v>
      </c>
      <c r="E57" s="25"/>
      <c r="F57" s="28"/>
      <c r="G57" s="28">
        <f t="shared" si="0"/>
        <v>0</v>
      </c>
      <c r="H57" s="25">
        <v>-110</v>
      </c>
      <c r="I57" s="30">
        <f t="shared" si="1"/>
        <v>0</v>
      </c>
      <c r="J57" s="2" t="s">
        <v>9</v>
      </c>
      <c r="K57" s="2"/>
      <c r="L57" s="2"/>
      <c r="M57" s="18">
        <v>40981</v>
      </c>
      <c r="N57" s="6"/>
      <c r="O57" s="28">
        <f t="shared" si="2"/>
        <v>0</v>
      </c>
      <c r="P57" s="6"/>
      <c r="Q57" s="24">
        <v>-110</v>
      </c>
      <c r="R57" s="3">
        <f t="shared" si="4"/>
        <v>0</v>
      </c>
      <c r="S57" s="2" t="s">
        <v>26</v>
      </c>
      <c r="T57" s="2"/>
      <c r="U57" s="2"/>
      <c r="V57" s="21">
        <v>40983</v>
      </c>
      <c r="W57" s="6"/>
      <c r="X57" s="28">
        <f t="shared" si="5"/>
        <v>0</v>
      </c>
      <c r="Y57" s="3">
        <f t="shared" si="6"/>
        <v>0</v>
      </c>
      <c r="Z57" s="24">
        <v>-110</v>
      </c>
      <c r="AA57" s="3">
        <f t="shared" si="7"/>
        <v>0</v>
      </c>
      <c r="AB57" s="2" t="s">
        <v>33</v>
      </c>
      <c r="AC57" s="31"/>
      <c r="AD57" s="31"/>
      <c r="AE57" s="48">
        <f t="shared" si="8"/>
        <v>0</v>
      </c>
      <c r="AF57" s="48">
        <f t="shared" si="9"/>
        <v>0</v>
      </c>
      <c r="AG57" s="48">
        <f t="shared" si="10"/>
        <v>0</v>
      </c>
      <c r="AH57" s="48">
        <f t="shared" si="11"/>
        <v>0</v>
      </c>
      <c r="AI57" s="50">
        <f>AJ56-AE57</f>
        <v>963.9</v>
      </c>
      <c r="AJ57" s="51">
        <f t="shared" si="12"/>
        <v>963.9</v>
      </c>
      <c r="AK57">
        <f>IF(C57="Win", AF57,AL57)</f>
        <v>0</v>
      </c>
      <c r="AL57">
        <f>IF(C57="Loss",-AE57,0)</f>
        <v>0</v>
      </c>
      <c r="AM57" s="40">
        <f t="shared" si="13"/>
        <v>0</v>
      </c>
      <c r="AN57" s="34">
        <f t="shared" si="14"/>
        <v>0</v>
      </c>
      <c r="AO57">
        <f t="shared" si="15"/>
        <v>0</v>
      </c>
    </row>
    <row r="58" spans="1:41" x14ac:dyDescent="0.25">
      <c r="A58" s="8" t="s">
        <v>2</v>
      </c>
      <c r="B58" s="2" t="s">
        <v>25</v>
      </c>
      <c r="C58" s="2"/>
      <c r="D58" s="16">
        <v>40980</v>
      </c>
      <c r="E58" s="25"/>
      <c r="F58" s="28"/>
      <c r="G58" s="28">
        <f t="shared" si="0"/>
        <v>0</v>
      </c>
      <c r="H58" s="25">
        <v>-110</v>
      </c>
      <c r="I58" s="30">
        <f t="shared" si="1"/>
        <v>0</v>
      </c>
      <c r="J58" s="2" t="s">
        <v>13</v>
      </c>
      <c r="K58" s="2"/>
      <c r="L58" s="2"/>
      <c r="M58" s="18">
        <v>40983</v>
      </c>
      <c r="N58" s="6"/>
      <c r="O58" s="28">
        <f t="shared" si="2"/>
        <v>0</v>
      </c>
      <c r="P58" s="6"/>
      <c r="Q58" s="24">
        <v>-110</v>
      </c>
      <c r="R58" s="3">
        <f t="shared" si="4"/>
        <v>0</v>
      </c>
      <c r="S58" s="2" t="s">
        <v>14</v>
      </c>
      <c r="T58" s="2"/>
      <c r="U58" s="2"/>
      <c r="V58" s="21">
        <v>40984</v>
      </c>
      <c r="W58" s="6"/>
      <c r="X58" s="28">
        <f t="shared" si="5"/>
        <v>0</v>
      </c>
      <c r="Y58" s="3">
        <f t="shared" si="6"/>
        <v>0</v>
      </c>
      <c r="Z58" s="24">
        <v>-110</v>
      </c>
      <c r="AA58" s="3">
        <f t="shared" si="7"/>
        <v>0</v>
      </c>
      <c r="AB58" s="2" t="s">
        <v>30</v>
      </c>
      <c r="AC58" s="31"/>
      <c r="AD58" s="31"/>
      <c r="AE58" s="48">
        <f t="shared" si="8"/>
        <v>0</v>
      </c>
      <c r="AF58" s="48">
        <f t="shared" si="9"/>
        <v>0</v>
      </c>
      <c r="AG58" s="48">
        <f t="shared" si="10"/>
        <v>0</v>
      </c>
      <c r="AH58" s="48">
        <f t="shared" si="11"/>
        <v>0</v>
      </c>
      <c r="AI58" s="50">
        <f>AJ57-AE58</f>
        <v>963.9</v>
      </c>
      <c r="AJ58" s="51">
        <f t="shared" si="12"/>
        <v>963.9</v>
      </c>
      <c r="AK58">
        <f>IF(C58="Win", AF58,AL58)</f>
        <v>0</v>
      </c>
      <c r="AL58">
        <f>IF(C58="Loss",-AE58,0)</f>
        <v>0</v>
      </c>
      <c r="AM58" s="40">
        <f t="shared" si="13"/>
        <v>0</v>
      </c>
      <c r="AN58" s="34">
        <f t="shared" si="14"/>
        <v>0</v>
      </c>
      <c r="AO58">
        <f t="shared" si="15"/>
        <v>0</v>
      </c>
    </row>
    <row r="59" spans="1:41" x14ac:dyDescent="0.25">
      <c r="A59" s="8" t="s">
        <v>2</v>
      </c>
      <c r="B59" s="2" t="s">
        <v>12</v>
      </c>
      <c r="C59" s="2"/>
      <c r="D59" s="16">
        <v>40981</v>
      </c>
      <c r="E59" s="25"/>
      <c r="F59" s="28"/>
      <c r="G59" s="28">
        <f t="shared" si="0"/>
        <v>0</v>
      </c>
      <c r="H59" s="25">
        <v>-110</v>
      </c>
      <c r="I59" s="30">
        <f t="shared" si="1"/>
        <v>0</v>
      </c>
      <c r="J59" s="2" t="s">
        <v>6</v>
      </c>
      <c r="K59" s="2"/>
      <c r="L59" s="2"/>
      <c r="M59" s="18">
        <v>40982</v>
      </c>
      <c r="N59" s="6"/>
      <c r="O59" s="28">
        <f t="shared" si="2"/>
        <v>0</v>
      </c>
      <c r="P59" s="6"/>
      <c r="Q59" s="24">
        <v>-110</v>
      </c>
      <c r="R59" s="3">
        <f t="shared" si="4"/>
        <v>0</v>
      </c>
      <c r="S59" s="2" t="s">
        <v>3</v>
      </c>
      <c r="T59" s="2"/>
      <c r="U59" s="2"/>
      <c r="V59" s="21">
        <v>40984</v>
      </c>
      <c r="W59" s="6"/>
      <c r="X59" s="28">
        <f t="shared" si="5"/>
        <v>0</v>
      </c>
      <c r="Y59" s="3">
        <f t="shared" si="6"/>
        <v>0</v>
      </c>
      <c r="Z59" s="24">
        <v>-110</v>
      </c>
      <c r="AA59" s="3">
        <f t="shared" si="7"/>
        <v>0</v>
      </c>
      <c r="AB59" s="2" t="s">
        <v>19</v>
      </c>
      <c r="AC59" s="31"/>
      <c r="AD59" s="31"/>
      <c r="AE59" s="48">
        <f t="shared" si="8"/>
        <v>0</v>
      </c>
      <c r="AF59" s="48">
        <f t="shared" si="9"/>
        <v>0</v>
      </c>
      <c r="AG59" s="48">
        <f t="shared" si="10"/>
        <v>0</v>
      </c>
      <c r="AH59" s="48">
        <f t="shared" si="11"/>
        <v>0</v>
      </c>
      <c r="AI59" s="50">
        <f>AJ58-AE59</f>
        <v>963.9</v>
      </c>
      <c r="AJ59" s="51">
        <f t="shared" si="12"/>
        <v>963.9</v>
      </c>
      <c r="AK59">
        <f>IF(C59="Win", AF59,AL59)</f>
        <v>0</v>
      </c>
      <c r="AL59">
        <f>IF(C59="Loss",-AE59,0)</f>
        <v>0</v>
      </c>
      <c r="AM59" s="40">
        <f t="shared" si="13"/>
        <v>0</v>
      </c>
      <c r="AN59" s="34">
        <f t="shared" si="14"/>
        <v>0</v>
      </c>
      <c r="AO59">
        <f t="shared" si="15"/>
        <v>0</v>
      </c>
    </row>
    <row r="60" spans="1:41" x14ac:dyDescent="0.25">
      <c r="A60" s="8" t="s">
        <v>2</v>
      </c>
      <c r="B60" s="2" t="s">
        <v>18</v>
      </c>
      <c r="C60" s="2"/>
      <c r="D60" s="16">
        <v>40981</v>
      </c>
      <c r="E60" s="25"/>
      <c r="F60" s="28"/>
      <c r="G60" s="28">
        <f t="shared" si="0"/>
        <v>0</v>
      </c>
      <c r="H60" s="25">
        <v>-110</v>
      </c>
      <c r="I60" s="30">
        <f t="shared" si="1"/>
        <v>0</v>
      </c>
      <c r="J60" s="2" t="s">
        <v>24</v>
      </c>
      <c r="K60" s="2"/>
      <c r="L60" s="2"/>
      <c r="M60" s="18">
        <v>40982</v>
      </c>
      <c r="N60" s="6"/>
      <c r="O60" s="28">
        <f t="shared" si="2"/>
        <v>0</v>
      </c>
      <c r="P60" s="6"/>
      <c r="Q60" s="24">
        <v>-110</v>
      </c>
      <c r="R60" s="3">
        <f t="shared" si="4"/>
        <v>0</v>
      </c>
      <c r="S60" s="2" t="s">
        <v>4</v>
      </c>
      <c r="T60" s="2"/>
      <c r="U60" s="2"/>
      <c r="V60" s="21">
        <v>40984</v>
      </c>
      <c r="W60" s="6"/>
      <c r="X60" s="28">
        <f t="shared" si="5"/>
        <v>0</v>
      </c>
      <c r="Y60" s="3">
        <f t="shared" si="6"/>
        <v>0</v>
      </c>
      <c r="Z60" s="24">
        <v>-110</v>
      </c>
      <c r="AA60" s="3">
        <f t="shared" si="7"/>
        <v>0</v>
      </c>
      <c r="AB60" s="2" t="s">
        <v>5</v>
      </c>
      <c r="AC60" s="31"/>
      <c r="AD60" s="31"/>
      <c r="AE60" s="48">
        <f t="shared" si="8"/>
        <v>0</v>
      </c>
      <c r="AF60" s="48">
        <f t="shared" si="9"/>
        <v>0</v>
      </c>
      <c r="AG60" s="48">
        <f t="shared" si="10"/>
        <v>0</v>
      </c>
      <c r="AH60" s="48">
        <f t="shared" si="11"/>
        <v>0</v>
      </c>
      <c r="AI60" s="50">
        <f>AJ59-AE60</f>
        <v>963.9</v>
      </c>
      <c r="AJ60" s="51">
        <f t="shared" si="12"/>
        <v>963.9</v>
      </c>
      <c r="AK60">
        <f>IF(C60="Win", AF60,AL60)</f>
        <v>0</v>
      </c>
      <c r="AL60">
        <f>IF(C60="Loss",-AE60,0)</f>
        <v>0</v>
      </c>
      <c r="AM60" s="40">
        <f t="shared" si="13"/>
        <v>0</v>
      </c>
      <c r="AN60" s="34">
        <f t="shared" si="14"/>
        <v>0</v>
      </c>
      <c r="AO60">
        <f t="shared" si="15"/>
        <v>0</v>
      </c>
    </row>
    <row r="61" spans="1:41" x14ac:dyDescent="0.25">
      <c r="A61" s="8" t="s">
        <v>2</v>
      </c>
      <c r="B61" s="2" t="s">
        <v>6</v>
      </c>
      <c r="C61" s="2"/>
      <c r="D61" s="16">
        <v>40987</v>
      </c>
      <c r="E61" s="25"/>
      <c r="F61" s="28"/>
      <c r="G61" s="28">
        <f t="shared" si="0"/>
        <v>0</v>
      </c>
      <c r="H61" s="25">
        <v>-110</v>
      </c>
      <c r="I61" s="30">
        <f t="shared" si="1"/>
        <v>0</v>
      </c>
      <c r="J61" s="2" t="s">
        <v>3</v>
      </c>
      <c r="K61" s="2"/>
      <c r="L61" s="2"/>
      <c r="M61" s="18">
        <v>40989</v>
      </c>
      <c r="N61" s="6"/>
      <c r="O61" s="28">
        <f t="shared" si="2"/>
        <v>0</v>
      </c>
      <c r="P61" s="6"/>
      <c r="Q61" s="24">
        <v>-110</v>
      </c>
      <c r="R61" s="3">
        <f t="shared" si="4"/>
        <v>0</v>
      </c>
      <c r="S61" s="2" t="s">
        <v>7</v>
      </c>
      <c r="T61" s="2"/>
      <c r="U61" s="2"/>
      <c r="V61" s="21">
        <v>40991</v>
      </c>
      <c r="W61" s="6"/>
      <c r="X61" s="28">
        <f t="shared" si="5"/>
        <v>0</v>
      </c>
      <c r="Y61" s="3">
        <f t="shared" si="6"/>
        <v>0</v>
      </c>
      <c r="Z61" s="24">
        <v>-110</v>
      </c>
      <c r="AA61" s="3">
        <f t="shared" si="7"/>
        <v>0</v>
      </c>
      <c r="AB61" s="2" t="s">
        <v>24</v>
      </c>
      <c r="AC61" s="31"/>
      <c r="AD61" s="31"/>
      <c r="AE61" s="48">
        <f t="shared" si="8"/>
        <v>0</v>
      </c>
      <c r="AF61" s="48">
        <f t="shared" si="9"/>
        <v>0</v>
      </c>
      <c r="AG61" s="48">
        <f t="shared" si="10"/>
        <v>0</v>
      </c>
      <c r="AH61" s="48">
        <f t="shared" si="11"/>
        <v>0</v>
      </c>
      <c r="AI61" s="50">
        <f>AJ60-AE61</f>
        <v>963.9</v>
      </c>
      <c r="AJ61" s="51">
        <f t="shared" si="12"/>
        <v>963.9</v>
      </c>
      <c r="AK61">
        <f>IF(C61="Win", AF61,AL61)</f>
        <v>0</v>
      </c>
      <c r="AL61">
        <f>IF(C61="Loss",-AE61,0)</f>
        <v>0</v>
      </c>
      <c r="AM61" s="40">
        <f t="shared" si="13"/>
        <v>0</v>
      </c>
      <c r="AN61" s="34">
        <f t="shared" si="14"/>
        <v>0</v>
      </c>
      <c r="AO61">
        <f t="shared" si="15"/>
        <v>0</v>
      </c>
    </row>
    <row r="62" spans="1:41" x14ac:dyDescent="0.25">
      <c r="A62" s="4" t="s">
        <v>11</v>
      </c>
      <c r="B62" s="2" t="s">
        <v>13</v>
      </c>
      <c r="C62" s="2"/>
      <c r="D62" s="16">
        <v>40988</v>
      </c>
      <c r="E62" s="25"/>
      <c r="F62" s="28"/>
      <c r="G62" s="28">
        <f t="shared" si="0"/>
        <v>0</v>
      </c>
      <c r="H62" s="25">
        <v>-110</v>
      </c>
      <c r="I62" s="30">
        <f t="shared" si="1"/>
        <v>0</v>
      </c>
      <c r="J62" s="2" t="s">
        <v>18</v>
      </c>
      <c r="K62" s="2"/>
      <c r="L62" s="2"/>
      <c r="M62" s="18">
        <v>40989</v>
      </c>
      <c r="N62" s="6"/>
      <c r="O62" s="28">
        <f t="shared" si="2"/>
        <v>0</v>
      </c>
      <c r="P62" s="6"/>
      <c r="Q62" s="24">
        <v>-110</v>
      </c>
      <c r="R62" s="3">
        <f t="shared" si="4"/>
        <v>0</v>
      </c>
      <c r="S62" s="2" t="s">
        <v>24</v>
      </c>
      <c r="T62" s="2"/>
      <c r="U62" s="2"/>
      <c r="V62" s="21">
        <v>40991</v>
      </c>
      <c r="W62" s="6"/>
      <c r="X62" s="28">
        <f t="shared" si="5"/>
        <v>0</v>
      </c>
      <c r="Y62" s="3">
        <f t="shared" si="6"/>
        <v>0</v>
      </c>
      <c r="Z62" s="24">
        <v>-110</v>
      </c>
      <c r="AA62" s="3">
        <f t="shared" si="7"/>
        <v>0</v>
      </c>
      <c r="AB62" s="2" t="s">
        <v>22</v>
      </c>
      <c r="AC62" s="31"/>
      <c r="AD62" s="31"/>
      <c r="AE62" s="48">
        <f t="shared" si="8"/>
        <v>0</v>
      </c>
      <c r="AF62" s="48">
        <f t="shared" si="9"/>
        <v>0</v>
      </c>
      <c r="AG62" s="48">
        <f t="shared" si="10"/>
        <v>0</v>
      </c>
      <c r="AH62" s="48">
        <f t="shared" si="11"/>
        <v>0</v>
      </c>
      <c r="AI62" s="50">
        <f>AJ61-AE62</f>
        <v>963.9</v>
      </c>
      <c r="AJ62" s="51">
        <f t="shared" si="12"/>
        <v>963.9</v>
      </c>
      <c r="AK62">
        <f>IF(C62="Win", AF62,AL62)</f>
        <v>0</v>
      </c>
      <c r="AL62">
        <f>IF(C62="Loss",-AE62,0)</f>
        <v>0</v>
      </c>
      <c r="AM62" s="40">
        <f t="shared" si="13"/>
        <v>0</v>
      </c>
      <c r="AN62" s="34">
        <f t="shared" si="14"/>
        <v>0</v>
      </c>
      <c r="AO62">
        <f t="shared" si="15"/>
        <v>0</v>
      </c>
    </row>
    <row r="63" spans="1:41" x14ac:dyDescent="0.25">
      <c r="A63" s="8" t="s">
        <v>2</v>
      </c>
      <c r="B63" s="2" t="s">
        <v>19</v>
      </c>
      <c r="C63" s="2"/>
      <c r="D63" s="16">
        <v>40988</v>
      </c>
      <c r="E63" s="25"/>
      <c r="F63" s="28"/>
      <c r="G63" s="28">
        <f t="shared" si="0"/>
        <v>0</v>
      </c>
      <c r="H63" s="25">
        <v>-110</v>
      </c>
      <c r="I63" s="30">
        <f t="shared" si="1"/>
        <v>0</v>
      </c>
      <c r="J63" s="2" t="s">
        <v>34</v>
      </c>
      <c r="K63" s="2"/>
      <c r="L63" s="2"/>
      <c r="M63" s="18">
        <v>40990</v>
      </c>
      <c r="N63" s="6"/>
      <c r="O63" s="28">
        <f t="shared" si="2"/>
        <v>0</v>
      </c>
      <c r="P63" s="6"/>
      <c r="Q63" s="24">
        <v>-110</v>
      </c>
      <c r="R63" s="3">
        <f t="shared" si="4"/>
        <v>0</v>
      </c>
      <c r="S63" s="2" t="s">
        <v>20</v>
      </c>
      <c r="T63" s="2"/>
      <c r="U63" s="2"/>
      <c r="V63" s="21">
        <v>40992</v>
      </c>
      <c r="W63" s="6"/>
      <c r="X63" s="28">
        <f t="shared" si="5"/>
        <v>0</v>
      </c>
      <c r="Y63" s="3">
        <f t="shared" si="6"/>
        <v>0</v>
      </c>
      <c r="Z63" s="24">
        <v>-110</v>
      </c>
      <c r="AA63" s="3">
        <f t="shared" si="7"/>
        <v>0</v>
      </c>
      <c r="AB63" s="2" t="s">
        <v>21</v>
      </c>
      <c r="AC63" s="31"/>
      <c r="AD63" s="31"/>
      <c r="AE63" s="48">
        <f t="shared" si="8"/>
        <v>0</v>
      </c>
      <c r="AF63" s="48">
        <f t="shared" si="9"/>
        <v>0</v>
      </c>
      <c r="AG63" s="48">
        <f t="shared" si="10"/>
        <v>0</v>
      </c>
      <c r="AH63" s="48">
        <f t="shared" si="11"/>
        <v>0</v>
      </c>
      <c r="AI63" s="50">
        <f>AJ62-AE63</f>
        <v>963.9</v>
      </c>
      <c r="AJ63" s="51">
        <f t="shared" si="12"/>
        <v>963.9</v>
      </c>
      <c r="AK63">
        <f>IF(C63="Win", AF63,AL63)</f>
        <v>0</v>
      </c>
      <c r="AL63">
        <f>IF(C63="Loss",-AE63,0)</f>
        <v>0</v>
      </c>
      <c r="AM63" s="40">
        <f t="shared" si="13"/>
        <v>0</v>
      </c>
      <c r="AN63" s="34">
        <f t="shared" si="14"/>
        <v>0</v>
      </c>
      <c r="AO63">
        <f t="shared" si="15"/>
        <v>0</v>
      </c>
    </row>
    <row r="64" spans="1:41" x14ac:dyDescent="0.25">
      <c r="A64" s="8" t="s">
        <v>2</v>
      </c>
      <c r="B64" s="2" t="s">
        <v>21</v>
      </c>
      <c r="C64" s="2"/>
      <c r="D64" s="16">
        <v>40988</v>
      </c>
      <c r="E64" s="25"/>
      <c r="F64" s="28"/>
      <c r="G64" s="28">
        <f t="shared" si="0"/>
        <v>0</v>
      </c>
      <c r="H64" s="25">
        <v>-110</v>
      </c>
      <c r="I64" s="30">
        <f t="shared" si="1"/>
        <v>0</v>
      </c>
      <c r="J64" s="2" t="s">
        <v>22</v>
      </c>
      <c r="K64" s="2"/>
      <c r="L64" s="2"/>
      <c r="M64" s="18">
        <v>40989</v>
      </c>
      <c r="N64" s="6"/>
      <c r="O64" s="28">
        <f t="shared" si="2"/>
        <v>0</v>
      </c>
      <c r="P64" s="6"/>
      <c r="Q64" s="24">
        <v>-110</v>
      </c>
      <c r="R64" s="3">
        <f t="shared" si="4"/>
        <v>0</v>
      </c>
      <c r="S64" s="2" t="s">
        <v>27</v>
      </c>
      <c r="T64" s="2"/>
      <c r="U64" s="2"/>
      <c r="V64" s="21">
        <v>40990</v>
      </c>
      <c r="W64" s="6"/>
      <c r="X64" s="28">
        <f t="shared" si="5"/>
        <v>0</v>
      </c>
      <c r="Y64" s="3">
        <f t="shared" si="6"/>
        <v>0</v>
      </c>
      <c r="Z64" s="24">
        <v>-110</v>
      </c>
      <c r="AA64" s="3">
        <f t="shared" si="7"/>
        <v>0</v>
      </c>
      <c r="AB64" s="2" t="s">
        <v>33</v>
      </c>
      <c r="AC64" s="31"/>
      <c r="AD64" s="31"/>
      <c r="AE64" s="48">
        <f t="shared" si="8"/>
        <v>0</v>
      </c>
      <c r="AF64" s="48">
        <f t="shared" si="9"/>
        <v>0</v>
      </c>
      <c r="AG64" s="48">
        <f t="shared" si="10"/>
        <v>0</v>
      </c>
      <c r="AH64" s="48">
        <f t="shared" si="11"/>
        <v>0</v>
      </c>
      <c r="AI64" s="50">
        <f>AJ63-AE64</f>
        <v>963.9</v>
      </c>
      <c r="AJ64" s="51">
        <f t="shared" si="12"/>
        <v>963.9</v>
      </c>
      <c r="AK64">
        <f>IF(C64="Win", AF64,AL64)</f>
        <v>0</v>
      </c>
      <c r="AL64">
        <f>IF(C64="Loss",-AE64,0)</f>
        <v>0</v>
      </c>
      <c r="AM64" s="40">
        <f t="shared" si="13"/>
        <v>0</v>
      </c>
      <c r="AN64" s="34">
        <f t="shared" si="14"/>
        <v>0</v>
      </c>
      <c r="AO64">
        <f t="shared" si="15"/>
        <v>0</v>
      </c>
    </row>
    <row r="65" spans="1:41" x14ac:dyDescent="0.25">
      <c r="A65" s="8" t="s">
        <v>2</v>
      </c>
      <c r="B65" s="2" t="s">
        <v>18</v>
      </c>
      <c r="C65" s="2"/>
      <c r="D65" s="16">
        <v>40991</v>
      </c>
      <c r="E65" s="25"/>
      <c r="F65" s="28"/>
      <c r="G65" s="28">
        <f t="shared" si="0"/>
        <v>0</v>
      </c>
      <c r="H65" s="25">
        <v>-110</v>
      </c>
      <c r="I65" s="30">
        <f t="shared" si="1"/>
        <v>0</v>
      </c>
      <c r="J65" s="2" t="s">
        <v>10</v>
      </c>
      <c r="K65" s="2"/>
      <c r="L65" s="2"/>
      <c r="M65" s="18">
        <v>40993</v>
      </c>
      <c r="N65" s="6"/>
      <c r="O65" s="28">
        <f t="shared" si="2"/>
        <v>0</v>
      </c>
      <c r="P65" s="6"/>
      <c r="Q65" s="24">
        <v>-110</v>
      </c>
      <c r="R65" s="3">
        <f t="shared" si="4"/>
        <v>0</v>
      </c>
      <c r="S65" s="2" t="s">
        <v>27</v>
      </c>
      <c r="T65" s="2"/>
      <c r="U65" s="2"/>
      <c r="V65" s="21">
        <v>40994</v>
      </c>
      <c r="W65" s="6"/>
      <c r="X65" s="28">
        <f t="shared" si="5"/>
        <v>0</v>
      </c>
      <c r="Y65" s="3">
        <f t="shared" si="6"/>
        <v>0</v>
      </c>
      <c r="Z65" s="24">
        <v>-110</v>
      </c>
      <c r="AA65" s="3">
        <f t="shared" si="7"/>
        <v>0</v>
      </c>
      <c r="AB65" s="2" t="s">
        <v>22</v>
      </c>
      <c r="AC65" s="31"/>
      <c r="AD65" s="31"/>
      <c r="AE65" s="48">
        <f t="shared" si="8"/>
        <v>0</v>
      </c>
      <c r="AF65" s="48">
        <f t="shared" si="9"/>
        <v>0</v>
      </c>
      <c r="AG65" s="48">
        <f t="shared" si="10"/>
        <v>0</v>
      </c>
      <c r="AH65" s="48">
        <f t="shared" si="11"/>
        <v>0</v>
      </c>
      <c r="AI65" s="50">
        <f>AJ64-AE65</f>
        <v>963.9</v>
      </c>
      <c r="AJ65" s="51">
        <f t="shared" si="12"/>
        <v>963.9</v>
      </c>
      <c r="AK65">
        <f>IF(C65="Win", AF65,AL65)</f>
        <v>0</v>
      </c>
      <c r="AL65">
        <f>IF(C65="Loss",-AE65,0)</f>
        <v>0</v>
      </c>
      <c r="AM65" s="40">
        <f t="shared" si="13"/>
        <v>0</v>
      </c>
      <c r="AN65" s="34">
        <f t="shared" si="14"/>
        <v>0</v>
      </c>
      <c r="AO65">
        <f t="shared" si="15"/>
        <v>0</v>
      </c>
    </row>
    <row r="66" spans="1:41" x14ac:dyDescent="0.25">
      <c r="A66" s="8" t="s">
        <v>2</v>
      </c>
      <c r="B66" s="2" t="s">
        <v>15</v>
      </c>
      <c r="C66" s="2"/>
      <c r="D66" s="16">
        <v>40991</v>
      </c>
      <c r="E66" s="25"/>
      <c r="F66" s="28"/>
      <c r="G66" s="28">
        <f t="shared" si="0"/>
        <v>0</v>
      </c>
      <c r="H66" s="25">
        <v>-110</v>
      </c>
      <c r="I66" s="30">
        <f t="shared" si="1"/>
        <v>0</v>
      </c>
      <c r="J66" s="2" t="s">
        <v>14</v>
      </c>
      <c r="K66" s="2"/>
      <c r="L66" s="2"/>
      <c r="M66" s="18">
        <v>40993</v>
      </c>
      <c r="N66" s="6"/>
      <c r="O66" s="28">
        <f t="shared" si="2"/>
        <v>0</v>
      </c>
      <c r="P66" s="6"/>
      <c r="Q66" s="24">
        <v>-110</v>
      </c>
      <c r="R66" s="3">
        <f t="shared" si="4"/>
        <v>0</v>
      </c>
      <c r="S66" s="2" t="s">
        <v>25</v>
      </c>
      <c r="T66" s="2"/>
      <c r="U66" s="2"/>
      <c r="V66" s="21">
        <v>40994</v>
      </c>
      <c r="W66" s="6"/>
      <c r="X66" s="28">
        <f t="shared" si="5"/>
        <v>0</v>
      </c>
      <c r="Y66" s="3">
        <f t="shared" si="6"/>
        <v>0</v>
      </c>
      <c r="Z66" s="24">
        <v>-110</v>
      </c>
      <c r="AA66" s="3">
        <f t="shared" si="7"/>
        <v>0</v>
      </c>
      <c r="AB66" s="2" t="s">
        <v>4</v>
      </c>
      <c r="AC66" s="31"/>
      <c r="AD66" s="31"/>
      <c r="AE66" s="48">
        <f t="shared" si="8"/>
        <v>0</v>
      </c>
      <c r="AF66" s="48">
        <f t="shared" si="9"/>
        <v>0</v>
      </c>
      <c r="AG66" s="48">
        <f t="shared" si="10"/>
        <v>0</v>
      </c>
      <c r="AH66" s="48">
        <f t="shared" si="11"/>
        <v>0</v>
      </c>
      <c r="AI66" s="50">
        <f>AJ65-AE66</f>
        <v>963.9</v>
      </c>
      <c r="AJ66" s="51">
        <f t="shared" si="12"/>
        <v>963.9</v>
      </c>
      <c r="AK66">
        <f>IF(C66="Win", AF66,AL66)</f>
        <v>0</v>
      </c>
      <c r="AL66">
        <f>IF(C66="Loss",-AE66,0)</f>
        <v>0</v>
      </c>
      <c r="AM66" s="40">
        <f t="shared" si="13"/>
        <v>0</v>
      </c>
      <c r="AN66" s="34">
        <f t="shared" si="14"/>
        <v>0</v>
      </c>
      <c r="AO66">
        <f t="shared" si="15"/>
        <v>0</v>
      </c>
    </row>
    <row r="67" spans="1:41" x14ac:dyDescent="0.25">
      <c r="A67" s="8" t="s">
        <v>2</v>
      </c>
      <c r="B67" s="2" t="s">
        <v>10</v>
      </c>
      <c r="C67" s="2"/>
      <c r="D67" s="16">
        <v>40992</v>
      </c>
      <c r="E67" s="25"/>
      <c r="F67" s="28"/>
      <c r="G67" s="28">
        <f t="shared" si="0"/>
        <v>0</v>
      </c>
      <c r="H67" s="25">
        <v>-110</v>
      </c>
      <c r="I67" s="30">
        <f t="shared" si="1"/>
        <v>0</v>
      </c>
      <c r="J67" s="2" t="s">
        <v>16</v>
      </c>
      <c r="K67" s="2"/>
      <c r="L67" s="2"/>
      <c r="M67" s="18">
        <v>40994</v>
      </c>
      <c r="N67" s="6"/>
      <c r="O67" s="28">
        <f t="shared" si="2"/>
        <v>0</v>
      </c>
      <c r="P67" s="6"/>
      <c r="Q67" s="24">
        <v>-110</v>
      </c>
      <c r="R67" s="3">
        <f t="shared" si="4"/>
        <v>0</v>
      </c>
      <c r="S67" s="2" t="s">
        <v>29</v>
      </c>
      <c r="T67" s="2"/>
      <c r="U67" s="2"/>
      <c r="V67" s="21">
        <v>40996</v>
      </c>
      <c r="W67" s="6"/>
      <c r="X67" s="28">
        <f t="shared" si="5"/>
        <v>0</v>
      </c>
      <c r="Y67" s="3">
        <f t="shared" si="6"/>
        <v>0</v>
      </c>
      <c r="Z67" s="24">
        <v>-110</v>
      </c>
      <c r="AA67" s="3">
        <f t="shared" si="7"/>
        <v>0</v>
      </c>
      <c r="AB67" s="2" t="s">
        <v>6</v>
      </c>
      <c r="AC67" s="31"/>
      <c r="AD67" s="31"/>
      <c r="AE67" s="48">
        <f t="shared" si="8"/>
        <v>0</v>
      </c>
      <c r="AF67" s="48">
        <f t="shared" si="9"/>
        <v>0</v>
      </c>
      <c r="AG67" s="48">
        <f t="shared" si="10"/>
        <v>0</v>
      </c>
      <c r="AH67" s="48">
        <f t="shared" si="11"/>
        <v>0</v>
      </c>
      <c r="AI67" s="50">
        <f>AJ66-AE67</f>
        <v>963.9</v>
      </c>
      <c r="AJ67" s="51">
        <f t="shared" si="12"/>
        <v>963.9</v>
      </c>
      <c r="AK67">
        <f>IF(C67="Win", AF67,AL67)</f>
        <v>0</v>
      </c>
      <c r="AL67">
        <f>IF(C67="Loss",-AE67,0)</f>
        <v>0</v>
      </c>
      <c r="AM67" s="40">
        <f t="shared" si="13"/>
        <v>0</v>
      </c>
      <c r="AN67" s="34">
        <f t="shared" si="14"/>
        <v>0</v>
      </c>
      <c r="AO67">
        <f t="shared" si="15"/>
        <v>0</v>
      </c>
    </row>
    <row r="68" spans="1:41" x14ac:dyDescent="0.25">
      <c r="A68" s="4" t="s">
        <v>11</v>
      </c>
      <c r="B68" s="2" t="s">
        <v>14</v>
      </c>
      <c r="C68" s="2"/>
      <c r="D68" s="16">
        <v>40993</v>
      </c>
      <c r="E68" s="25"/>
      <c r="F68" s="28"/>
      <c r="G68" s="28">
        <f t="shared" ref="G68:G96" si="16">(F68*$H$1)-F68</f>
        <v>0</v>
      </c>
      <c r="H68" s="25">
        <v>-110</v>
      </c>
      <c r="I68" s="30">
        <f t="shared" ref="I68:I96" si="17">SUM(F68:G68)</f>
        <v>0</v>
      </c>
      <c r="J68" s="2" t="s">
        <v>7</v>
      </c>
      <c r="K68" s="2"/>
      <c r="L68" s="2"/>
      <c r="M68" s="18">
        <v>40994</v>
      </c>
      <c r="N68" s="6"/>
      <c r="O68" s="28">
        <f t="shared" ref="O68:O96" si="18">IF(L68="Loss",(($M$1*F68)+I68),0)</f>
        <v>0</v>
      </c>
      <c r="P68" s="6"/>
      <c r="Q68" s="24">
        <v>-110</v>
      </c>
      <c r="R68" s="3">
        <f t="shared" ref="R68:R96" si="19">O68+P68</f>
        <v>0</v>
      </c>
      <c r="S68" s="2" t="s">
        <v>3</v>
      </c>
      <c r="T68" s="2"/>
      <c r="U68" s="2"/>
      <c r="V68" s="21">
        <v>40996</v>
      </c>
      <c r="W68" s="6"/>
      <c r="X68" s="28">
        <f t="shared" ref="X68:X96" si="20">IF(U68="Loss",(($V$1*F68)+R68),0)</f>
        <v>0</v>
      </c>
      <c r="Y68" s="3">
        <f t="shared" ref="Y68:Y96" si="21">(X68*$Z$1)-X68</f>
        <v>0</v>
      </c>
      <c r="Z68" s="24">
        <v>-110</v>
      </c>
      <c r="AA68" s="3">
        <f t="shared" ref="AA68:AA96" si="22">SUM(X68+Y68)</f>
        <v>0</v>
      </c>
      <c r="AB68" s="2" t="s">
        <v>23</v>
      </c>
      <c r="AC68" s="31"/>
      <c r="AD68" s="31"/>
      <c r="AE68" s="48">
        <f t="shared" ref="AE68:AE96" si="23">SUM(I68+R68+AA68)</f>
        <v>0</v>
      </c>
      <c r="AF68" s="48">
        <f t="shared" ref="AF68:AF96" si="24">I68+F68</f>
        <v>0</v>
      </c>
      <c r="AG68" s="48">
        <f t="shared" ref="AG68:AG96" si="25">(R68+O68)</f>
        <v>0</v>
      </c>
      <c r="AH68" s="48">
        <f t="shared" ref="AH68:AH96" si="26">(AA68+X68)</f>
        <v>0</v>
      </c>
      <c r="AI68" s="50">
        <f>AJ67-AE68</f>
        <v>963.9</v>
      </c>
      <c r="AJ68" s="51">
        <f t="shared" ref="AJ68:AJ96" si="27">AI68+AN68</f>
        <v>963.9</v>
      </c>
      <c r="AK68">
        <f>IF(C68="Win", AF68,AL68)</f>
        <v>0</v>
      </c>
      <c r="AL68">
        <f>IF(C68="Loss",-AE68,0)</f>
        <v>0</v>
      </c>
      <c r="AM68" s="40">
        <f t="shared" ref="AM68:AM96" si="28">IF(L68="Win",AF68,AN68)</f>
        <v>0</v>
      </c>
      <c r="AN68" s="34">
        <f t="shared" ref="AN68:AN96" si="29">IF(U68="Win",AG68,AO68)</f>
        <v>0</v>
      </c>
      <c r="AO68">
        <f t="shared" ref="AO68:AO96" si="30">IF(AD68="Win",AH68,(IF(U68="Win",AG68,(IF(L68="Win",AF68,0)))))</f>
        <v>0</v>
      </c>
    </row>
    <row r="69" spans="1:41" x14ac:dyDescent="0.25">
      <c r="A69" s="8" t="s">
        <v>2</v>
      </c>
      <c r="B69" s="2" t="s">
        <v>33</v>
      </c>
      <c r="C69" s="2"/>
      <c r="D69" s="16">
        <v>40994</v>
      </c>
      <c r="E69" s="25"/>
      <c r="F69" s="28"/>
      <c r="G69" s="28">
        <f t="shared" si="16"/>
        <v>0</v>
      </c>
      <c r="H69" s="25">
        <v>-110</v>
      </c>
      <c r="I69" s="30">
        <f t="shared" si="17"/>
        <v>0</v>
      </c>
      <c r="J69" s="2" t="s">
        <v>21</v>
      </c>
      <c r="K69" s="2"/>
      <c r="L69" s="2"/>
      <c r="M69" s="18">
        <v>40996</v>
      </c>
      <c r="N69" s="6"/>
      <c r="O69" s="28">
        <f t="shared" si="18"/>
        <v>0</v>
      </c>
      <c r="P69" s="6"/>
      <c r="Q69" s="24">
        <v>-110</v>
      </c>
      <c r="R69" s="3">
        <f t="shared" si="19"/>
        <v>0</v>
      </c>
      <c r="S69" s="2" t="s">
        <v>28</v>
      </c>
      <c r="T69" s="2"/>
      <c r="U69" s="2"/>
      <c r="V69" s="21">
        <v>40997</v>
      </c>
      <c r="W69" s="6"/>
      <c r="X69" s="28">
        <f t="shared" si="20"/>
        <v>0</v>
      </c>
      <c r="Y69" s="3">
        <f t="shared" si="21"/>
        <v>0</v>
      </c>
      <c r="Z69" s="24">
        <v>-110</v>
      </c>
      <c r="AA69" s="3">
        <f t="shared" si="22"/>
        <v>0</v>
      </c>
      <c r="AB69" s="2" t="s">
        <v>20</v>
      </c>
      <c r="AC69" s="31"/>
      <c r="AD69" s="31"/>
      <c r="AE69" s="48">
        <f t="shared" si="23"/>
        <v>0</v>
      </c>
      <c r="AF69" s="48">
        <f t="shared" si="24"/>
        <v>0</v>
      </c>
      <c r="AG69" s="48">
        <f t="shared" si="25"/>
        <v>0</v>
      </c>
      <c r="AH69" s="48">
        <f t="shared" si="26"/>
        <v>0</v>
      </c>
      <c r="AI69" s="50">
        <f>AJ68-AE69</f>
        <v>963.9</v>
      </c>
      <c r="AJ69" s="51">
        <f t="shared" si="27"/>
        <v>963.9</v>
      </c>
      <c r="AK69">
        <f>IF(C69="Win", AF69,AL69)</f>
        <v>0</v>
      </c>
      <c r="AL69">
        <f>IF(C69="Loss",-AE69,0)</f>
        <v>0</v>
      </c>
      <c r="AM69" s="40">
        <f t="shared" si="28"/>
        <v>0</v>
      </c>
      <c r="AN69" s="34">
        <f t="shared" si="29"/>
        <v>0</v>
      </c>
      <c r="AO69">
        <f t="shared" si="30"/>
        <v>0</v>
      </c>
    </row>
    <row r="70" spans="1:41" x14ac:dyDescent="0.25">
      <c r="A70" s="4" t="s">
        <v>11</v>
      </c>
      <c r="B70" s="2" t="s">
        <v>3</v>
      </c>
      <c r="C70" s="2"/>
      <c r="D70" s="16">
        <v>40998</v>
      </c>
      <c r="E70" s="26"/>
      <c r="F70" s="29"/>
      <c r="G70" s="28">
        <f t="shared" si="16"/>
        <v>0</v>
      </c>
      <c r="H70" s="25">
        <v>-110</v>
      </c>
      <c r="I70" s="30">
        <f t="shared" si="17"/>
        <v>0</v>
      </c>
      <c r="J70" s="2" t="s">
        <v>28</v>
      </c>
      <c r="K70" s="2"/>
      <c r="L70" s="2"/>
      <c r="M70" s="18">
        <v>40999</v>
      </c>
      <c r="N70" s="5"/>
      <c r="O70" s="28">
        <f t="shared" si="18"/>
        <v>0</v>
      </c>
      <c r="P70" s="5"/>
      <c r="Q70" s="24">
        <v>-110</v>
      </c>
      <c r="R70" s="3">
        <f t="shared" si="19"/>
        <v>0</v>
      </c>
      <c r="S70" s="5" t="s">
        <v>34</v>
      </c>
      <c r="T70" s="5"/>
      <c r="U70" s="5"/>
      <c r="V70" s="21">
        <v>41002</v>
      </c>
      <c r="W70" s="5"/>
      <c r="X70" s="28">
        <f t="shared" si="20"/>
        <v>0</v>
      </c>
      <c r="Y70" s="3">
        <f t="shared" si="21"/>
        <v>0</v>
      </c>
      <c r="Z70" s="24">
        <v>-110</v>
      </c>
      <c r="AA70" s="3">
        <f t="shared" si="22"/>
        <v>0</v>
      </c>
      <c r="AB70" s="2" t="s">
        <v>30</v>
      </c>
      <c r="AC70" s="31"/>
      <c r="AD70" s="31"/>
      <c r="AE70" s="48">
        <f t="shared" si="23"/>
        <v>0</v>
      </c>
      <c r="AF70" s="48">
        <f t="shared" si="24"/>
        <v>0</v>
      </c>
      <c r="AG70" s="48">
        <f t="shared" si="25"/>
        <v>0</v>
      </c>
      <c r="AH70" s="48">
        <f t="shared" si="26"/>
        <v>0</v>
      </c>
      <c r="AI70" s="50">
        <f>AJ69-AE70</f>
        <v>963.9</v>
      </c>
      <c r="AJ70" s="51">
        <f t="shared" si="27"/>
        <v>963.9</v>
      </c>
      <c r="AK70">
        <f>IF(C70="Win", AF70,AL70)</f>
        <v>0</v>
      </c>
      <c r="AL70">
        <f>IF(C70="Loss",-AE70,0)</f>
        <v>0</v>
      </c>
      <c r="AM70" s="40">
        <f t="shared" si="28"/>
        <v>0</v>
      </c>
      <c r="AN70" s="34">
        <f t="shared" si="29"/>
        <v>0</v>
      </c>
      <c r="AO70">
        <f t="shared" si="30"/>
        <v>0</v>
      </c>
    </row>
    <row r="71" spans="1:41" x14ac:dyDescent="0.25">
      <c r="A71" s="8" t="s">
        <v>2</v>
      </c>
      <c r="B71" s="2" t="s">
        <v>19</v>
      </c>
      <c r="C71" s="2"/>
      <c r="D71" s="16">
        <v>40998</v>
      </c>
      <c r="E71" s="25"/>
      <c r="F71" s="28"/>
      <c r="G71" s="28">
        <f t="shared" si="16"/>
        <v>0</v>
      </c>
      <c r="H71" s="25">
        <v>-110</v>
      </c>
      <c r="I71" s="30">
        <f t="shared" si="17"/>
        <v>0</v>
      </c>
      <c r="J71" s="2" t="s">
        <v>32</v>
      </c>
      <c r="K71" s="2"/>
      <c r="L71" s="2"/>
      <c r="M71" s="18">
        <v>40999</v>
      </c>
      <c r="N71" s="6"/>
      <c r="O71" s="28">
        <f t="shared" si="18"/>
        <v>0</v>
      </c>
      <c r="P71" s="6"/>
      <c r="Q71" s="24">
        <v>-110</v>
      </c>
      <c r="R71" s="3">
        <f t="shared" si="19"/>
        <v>0</v>
      </c>
      <c r="S71" s="2" t="s">
        <v>8</v>
      </c>
      <c r="T71" s="2"/>
      <c r="U71" s="2"/>
      <c r="V71" s="21">
        <v>41001</v>
      </c>
      <c r="W71" s="6"/>
      <c r="X71" s="28">
        <f t="shared" si="20"/>
        <v>0</v>
      </c>
      <c r="Y71" s="3">
        <f t="shared" si="21"/>
        <v>0</v>
      </c>
      <c r="Z71" s="24">
        <v>-110</v>
      </c>
      <c r="AA71" s="3">
        <f t="shared" si="22"/>
        <v>0</v>
      </c>
      <c r="AB71" s="2" t="s">
        <v>27</v>
      </c>
      <c r="AC71" s="31"/>
      <c r="AD71" s="31"/>
      <c r="AE71" s="48">
        <f t="shared" si="23"/>
        <v>0</v>
      </c>
      <c r="AF71" s="48">
        <f t="shared" si="24"/>
        <v>0</v>
      </c>
      <c r="AG71" s="48">
        <f t="shared" si="25"/>
        <v>0</v>
      </c>
      <c r="AH71" s="48">
        <f t="shared" si="26"/>
        <v>0</v>
      </c>
      <c r="AI71" s="50">
        <f>AJ70-AE71</f>
        <v>963.9</v>
      </c>
      <c r="AJ71" s="51">
        <f t="shared" si="27"/>
        <v>963.9</v>
      </c>
      <c r="AK71">
        <f>IF(C71="Win", AF71,AL71)</f>
        <v>0</v>
      </c>
      <c r="AL71">
        <f>IF(C71="Loss",-AE71,0)</f>
        <v>0</v>
      </c>
      <c r="AM71" s="40">
        <f t="shared" si="28"/>
        <v>0</v>
      </c>
      <c r="AN71" s="34">
        <f t="shared" si="29"/>
        <v>0</v>
      </c>
      <c r="AO71">
        <f t="shared" si="30"/>
        <v>0</v>
      </c>
    </row>
    <row r="72" spans="1:41" x14ac:dyDescent="0.25">
      <c r="A72" s="8" t="s">
        <v>2</v>
      </c>
      <c r="B72" s="2" t="s">
        <v>17</v>
      </c>
      <c r="C72" s="2"/>
      <c r="D72" s="16">
        <v>40999</v>
      </c>
      <c r="E72" s="25"/>
      <c r="F72" s="28"/>
      <c r="G72" s="28">
        <f t="shared" si="16"/>
        <v>0</v>
      </c>
      <c r="H72" s="25">
        <v>-110</v>
      </c>
      <c r="I72" s="30">
        <f t="shared" si="17"/>
        <v>0</v>
      </c>
      <c r="J72" s="2" t="s">
        <v>10</v>
      </c>
      <c r="K72" s="2"/>
      <c r="L72" s="2"/>
      <c r="M72" s="18">
        <v>41002</v>
      </c>
      <c r="N72" s="6"/>
      <c r="O72" s="28">
        <f t="shared" si="18"/>
        <v>0</v>
      </c>
      <c r="P72" s="6"/>
      <c r="Q72" s="24">
        <v>-110</v>
      </c>
      <c r="R72" s="3">
        <f t="shared" si="19"/>
        <v>0</v>
      </c>
      <c r="S72" s="2" t="s">
        <v>12</v>
      </c>
      <c r="T72" s="2"/>
      <c r="U72" s="2"/>
      <c r="V72" s="21">
        <v>41003</v>
      </c>
      <c r="W72" s="6"/>
      <c r="X72" s="28">
        <f t="shared" si="20"/>
        <v>0</v>
      </c>
      <c r="Y72" s="3">
        <f t="shared" si="21"/>
        <v>0</v>
      </c>
      <c r="Z72" s="24">
        <v>-110</v>
      </c>
      <c r="AA72" s="3">
        <f t="shared" si="22"/>
        <v>0</v>
      </c>
      <c r="AB72" s="2" t="s">
        <v>7</v>
      </c>
      <c r="AC72" s="31"/>
      <c r="AD72" s="31"/>
      <c r="AE72" s="48">
        <f t="shared" si="23"/>
        <v>0</v>
      </c>
      <c r="AF72" s="48">
        <f t="shared" si="24"/>
        <v>0</v>
      </c>
      <c r="AG72" s="48">
        <f t="shared" si="25"/>
        <v>0</v>
      </c>
      <c r="AH72" s="48">
        <f t="shared" si="26"/>
        <v>0</v>
      </c>
      <c r="AI72" s="50">
        <f>AJ71-AE72</f>
        <v>963.9</v>
      </c>
      <c r="AJ72" s="51">
        <f t="shared" si="27"/>
        <v>963.9</v>
      </c>
      <c r="AK72">
        <f>IF(C72="Win", AF72,AL72)</f>
        <v>0</v>
      </c>
      <c r="AL72">
        <f>IF(C72="Loss",-AE72,0)</f>
        <v>0</v>
      </c>
      <c r="AM72" s="40">
        <f t="shared" si="28"/>
        <v>0</v>
      </c>
      <c r="AN72" s="34">
        <f t="shared" si="29"/>
        <v>0</v>
      </c>
      <c r="AO72">
        <f t="shared" si="30"/>
        <v>0</v>
      </c>
    </row>
    <row r="73" spans="1:41" x14ac:dyDescent="0.25">
      <c r="A73" s="8" t="s">
        <v>2</v>
      </c>
      <c r="B73" s="2" t="s">
        <v>35</v>
      </c>
      <c r="C73" s="2"/>
      <c r="D73" s="16">
        <v>41000</v>
      </c>
      <c r="E73" s="25"/>
      <c r="F73" s="28"/>
      <c r="G73" s="28">
        <f t="shared" si="16"/>
        <v>0</v>
      </c>
      <c r="H73" s="25">
        <v>-110</v>
      </c>
      <c r="I73" s="30">
        <f t="shared" si="17"/>
        <v>0</v>
      </c>
      <c r="J73" s="2" t="s">
        <v>30</v>
      </c>
      <c r="K73" s="2"/>
      <c r="L73" s="2"/>
      <c r="M73" s="18">
        <v>41002</v>
      </c>
      <c r="N73" s="6"/>
      <c r="O73" s="28">
        <f t="shared" si="18"/>
        <v>0</v>
      </c>
      <c r="P73" s="6"/>
      <c r="Q73" s="24">
        <v>-110</v>
      </c>
      <c r="R73" s="3">
        <f t="shared" si="19"/>
        <v>0</v>
      </c>
      <c r="S73" s="2" t="s">
        <v>19</v>
      </c>
      <c r="T73" s="2"/>
      <c r="U73" s="2"/>
      <c r="V73" s="21">
        <v>41003</v>
      </c>
      <c r="W73" s="6"/>
      <c r="X73" s="28">
        <f t="shared" si="20"/>
        <v>0</v>
      </c>
      <c r="Y73" s="3">
        <f t="shared" si="21"/>
        <v>0</v>
      </c>
      <c r="Z73" s="24">
        <v>-110</v>
      </c>
      <c r="AA73" s="3">
        <f t="shared" si="22"/>
        <v>0</v>
      </c>
      <c r="AB73" s="2" t="s">
        <v>25</v>
      </c>
      <c r="AC73" s="31"/>
      <c r="AD73" s="31"/>
      <c r="AE73" s="48">
        <f t="shared" si="23"/>
        <v>0</v>
      </c>
      <c r="AF73" s="48">
        <f t="shared" si="24"/>
        <v>0</v>
      </c>
      <c r="AG73" s="48">
        <f t="shared" si="25"/>
        <v>0</v>
      </c>
      <c r="AH73" s="48">
        <f t="shared" si="26"/>
        <v>0</v>
      </c>
      <c r="AI73" s="50">
        <f>AJ72-AE73</f>
        <v>963.9</v>
      </c>
      <c r="AJ73" s="51">
        <f t="shared" si="27"/>
        <v>963.9</v>
      </c>
      <c r="AK73">
        <f>IF(C73="Win", AF73,AL73)</f>
        <v>0</v>
      </c>
      <c r="AL73">
        <f>IF(C73="Loss",-AE73,0)</f>
        <v>0</v>
      </c>
      <c r="AM73" s="40">
        <f t="shared" si="28"/>
        <v>0</v>
      </c>
      <c r="AN73" s="34">
        <f t="shared" si="29"/>
        <v>0</v>
      </c>
      <c r="AO73">
        <f t="shared" si="30"/>
        <v>0</v>
      </c>
    </row>
    <row r="74" spans="1:41" x14ac:dyDescent="0.25">
      <c r="A74" s="8" t="s">
        <v>2</v>
      </c>
      <c r="B74" s="2" t="s">
        <v>32</v>
      </c>
      <c r="C74" s="2"/>
      <c r="D74" s="16">
        <v>41001</v>
      </c>
      <c r="E74" s="25"/>
      <c r="F74" s="28"/>
      <c r="G74" s="28">
        <f t="shared" si="16"/>
        <v>0</v>
      </c>
      <c r="H74" s="25">
        <v>-110</v>
      </c>
      <c r="I74" s="30">
        <f t="shared" si="17"/>
        <v>0</v>
      </c>
      <c r="J74" s="2" t="s">
        <v>4</v>
      </c>
      <c r="K74" s="2"/>
      <c r="L74" s="2"/>
      <c r="M74" s="18">
        <v>41005</v>
      </c>
      <c r="N74" s="6"/>
      <c r="O74" s="28">
        <f t="shared" si="18"/>
        <v>0</v>
      </c>
      <c r="P74" s="6"/>
      <c r="Q74" s="24">
        <v>-110</v>
      </c>
      <c r="R74" s="3">
        <f t="shared" si="19"/>
        <v>0</v>
      </c>
      <c r="S74" s="2" t="s">
        <v>30</v>
      </c>
      <c r="T74" s="2"/>
      <c r="U74" s="2"/>
      <c r="V74" s="21">
        <v>41007</v>
      </c>
      <c r="W74" s="6"/>
      <c r="X74" s="28">
        <f t="shared" si="20"/>
        <v>0</v>
      </c>
      <c r="Y74" s="3">
        <f t="shared" si="21"/>
        <v>0</v>
      </c>
      <c r="Z74" s="24">
        <v>-110</v>
      </c>
      <c r="AA74" s="3">
        <f t="shared" si="22"/>
        <v>0</v>
      </c>
      <c r="AB74" s="2" t="s">
        <v>34</v>
      </c>
      <c r="AC74" s="31"/>
      <c r="AD74" s="31"/>
      <c r="AE74" s="48">
        <f t="shared" si="23"/>
        <v>0</v>
      </c>
      <c r="AF74" s="48">
        <f t="shared" si="24"/>
        <v>0</v>
      </c>
      <c r="AG74" s="48">
        <f t="shared" si="25"/>
        <v>0</v>
      </c>
      <c r="AH74" s="48">
        <f t="shared" si="26"/>
        <v>0</v>
      </c>
      <c r="AI74" s="50">
        <f>AJ73-AE74</f>
        <v>963.9</v>
      </c>
      <c r="AJ74" s="51">
        <f t="shared" si="27"/>
        <v>963.9</v>
      </c>
      <c r="AK74">
        <f>IF(C74="Win", AF74,AL74)</f>
        <v>0</v>
      </c>
      <c r="AL74">
        <f>IF(C74="Loss",-AE74,0)</f>
        <v>0</v>
      </c>
      <c r="AM74" s="40">
        <f t="shared" si="28"/>
        <v>0</v>
      </c>
      <c r="AN74" s="34">
        <f t="shared" si="29"/>
        <v>0</v>
      </c>
      <c r="AO74">
        <f t="shared" si="30"/>
        <v>0</v>
      </c>
    </row>
    <row r="75" spans="1:41" x14ac:dyDescent="0.25">
      <c r="A75" s="8" t="s">
        <v>2</v>
      </c>
      <c r="B75" s="2" t="s">
        <v>13</v>
      </c>
      <c r="C75" s="2"/>
      <c r="D75" s="16">
        <v>41002</v>
      </c>
      <c r="E75" s="25"/>
      <c r="F75" s="28"/>
      <c r="G75" s="28">
        <f t="shared" si="16"/>
        <v>0</v>
      </c>
      <c r="H75" s="25">
        <v>-110</v>
      </c>
      <c r="I75" s="30">
        <f t="shared" si="17"/>
        <v>0</v>
      </c>
      <c r="J75" s="2" t="s">
        <v>34</v>
      </c>
      <c r="K75" s="2"/>
      <c r="L75" s="2"/>
      <c r="M75" s="18">
        <v>41003</v>
      </c>
      <c r="N75" s="6"/>
      <c r="O75" s="28">
        <f t="shared" si="18"/>
        <v>0</v>
      </c>
      <c r="P75" s="6"/>
      <c r="Q75" s="24">
        <v>-110</v>
      </c>
      <c r="R75" s="3">
        <f t="shared" si="19"/>
        <v>0</v>
      </c>
      <c r="S75" s="2" t="s">
        <v>14</v>
      </c>
      <c r="T75" s="2"/>
      <c r="U75" s="2"/>
      <c r="V75" s="21">
        <v>41005</v>
      </c>
      <c r="W75" s="6"/>
      <c r="X75" s="28">
        <f t="shared" si="20"/>
        <v>0</v>
      </c>
      <c r="Y75" s="3">
        <f t="shared" si="21"/>
        <v>0</v>
      </c>
      <c r="Z75" s="24">
        <v>-110</v>
      </c>
      <c r="AA75" s="3">
        <f t="shared" si="22"/>
        <v>0</v>
      </c>
      <c r="AB75" s="2" t="s">
        <v>15</v>
      </c>
      <c r="AC75" s="31"/>
      <c r="AD75" s="31"/>
      <c r="AE75" s="48">
        <f t="shared" si="23"/>
        <v>0</v>
      </c>
      <c r="AF75" s="48">
        <f t="shared" si="24"/>
        <v>0</v>
      </c>
      <c r="AG75" s="48">
        <f t="shared" si="25"/>
        <v>0</v>
      </c>
      <c r="AH75" s="48">
        <f t="shared" si="26"/>
        <v>0</v>
      </c>
      <c r="AI75" s="50">
        <f>AJ74-AE75</f>
        <v>963.9</v>
      </c>
      <c r="AJ75" s="51">
        <f t="shared" si="27"/>
        <v>963.9</v>
      </c>
      <c r="AK75">
        <f>IF(C75="Win", AF75,AL75)</f>
        <v>0</v>
      </c>
      <c r="AL75">
        <f>IF(C75="Loss",-AE75,0)</f>
        <v>0</v>
      </c>
      <c r="AM75" s="40">
        <f t="shared" si="28"/>
        <v>0</v>
      </c>
      <c r="AN75" s="34">
        <f t="shared" si="29"/>
        <v>0</v>
      </c>
      <c r="AO75">
        <f t="shared" si="30"/>
        <v>0</v>
      </c>
    </row>
    <row r="76" spans="1:41" x14ac:dyDescent="0.25">
      <c r="A76" s="8" t="s">
        <v>2</v>
      </c>
      <c r="B76" s="2" t="s">
        <v>6</v>
      </c>
      <c r="C76" s="2"/>
      <c r="D76" s="16">
        <v>41003</v>
      </c>
      <c r="E76" s="25"/>
      <c r="F76" s="28"/>
      <c r="G76" s="28">
        <f t="shared" si="16"/>
        <v>0</v>
      </c>
      <c r="H76" s="25">
        <v>-110</v>
      </c>
      <c r="I76" s="30">
        <f t="shared" si="17"/>
        <v>0</v>
      </c>
      <c r="J76" s="2" t="s">
        <v>8</v>
      </c>
      <c r="K76" s="2"/>
      <c r="L76" s="2"/>
      <c r="M76" s="18">
        <v>41005</v>
      </c>
      <c r="N76" s="6"/>
      <c r="O76" s="28">
        <f t="shared" si="18"/>
        <v>0</v>
      </c>
      <c r="P76" s="6"/>
      <c r="Q76" s="24">
        <v>-110</v>
      </c>
      <c r="R76" s="3">
        <f t="shared" si="19"/>
        <v>0</v>
      </c>
      <c r="S76" s="2" t="s">
        <v>12</v>
      </c>
      <c r="T76" s="2"/>
      <c r="U76" s="2"/>
      <c r="V76" s="21">
        <v>41007</v>
      </c>
      <c r="W76" s="6"/>
      <c r="X76" s="28">
        <f t="shared" si="20"/>
        <v>0</v>
      </c>
      <c r="Y76" s="3">
        <f t="shared" si="21"/>
        <v>0</v>
      </c>
      <c r="Z76" s="24">
        <v>-110</v>
      </c>
      <c r="AA76" s="3">
        <f t="shared" si="22"/>
        <v>0</v>
      </c>
      <c r="AB76" s="2" t="s">
        <v>3</v>
      </c>
      <c r="AC76" s="31"/>
      <c r="AD76" s="31"/>
      <c r="AE76" s="48">
        <f t="shared" si="23"/>
        <v>0</v>
      </c>
      <c r="AF76" s="48">
        <f t="shared" si="24"/>
        <v>0</v>
      </c>
      <c r="AG76" s="48">
        <f t="shared" si="25"/>
        <v>0</v>
      </c>
      <c r="AH76" s="48">
        <f t="shared" si="26"/>
        <v>0</v>
      </c>
      <c r="AI76" s="50">
        <f>AJ75-AE76</f>
        <v>963.9</v>
      </c>
      <c r="AJ76" s="51">
        <f t="shared" si="27"/>
        <v>963.9</v>
      </c>
      <c r="AK76">
        <f>IF(C76="Win", AF76,AL76)</f>
        <v>0</v>
      </c>
      <c r="AL76">
        <f>IF(C76="Loss",-AE76,0)</f>
        <v>0</v>
      </c>
      <c r="AM76" s="40">
        <f t="shared" si="28"/>
        <v>0</v>
      </c>
      <c r="AN76" s="34">
        <f t="shared" si="29"/>
        <v>0</v>
      </c>
      <c r="AO76">
        <f t="shared" si="30"/>
        <v>0</v>
      </c>
    </row>
    <row r="77" spans="1:41" x14ac:dyDescent="0.25">
      <c r="A77" s="8" t="s">
        <v>2</v>
      </c>
      <c r="B77" s="2" t="s">
        <v>29</v>
      </c>
      <c r="C77" s="2"/>
      <c r="D77" s="16">
        <v>41004</v>
      </c>
      <c r="E77" s="25"/>
      <c r="F77" s="28"/>
      <c r="G77" s="28">
        <f t="shared" si="16"/>
        <v>0</v>
      </c>
      <c r="H77" s="25">
        <v>-110</v>
      </c>
      <c r="I77" s="30">
        <f t="shared" si="17"/>
        <v>0</v>
      </c>
      <c r="J77" s="2" t="s">
        <v>10</v>
      </c>
      <c r="K77" s="2"/>
      <c r="L77" s="2"/>
      <c r="M77" s="18">
        <v>41005</v>
      </c>
      <c r="N77" s="6"/>
      <c r="O77" s="28">
        <f t="shared" si="18"/>
        <v>0</v>
      </c>
      <c r="P77" s="6"/>
      <c r="Q77" s="24">
        <v>-110</v>
      </c>
      <c r="R77" s="3">
        <f t="shared" si="19"/>
        <v>0</v>
      </c>
      <c r="S77" s="2" t="s">
        <v>3</v>
      </c>
      <c r="T77" s="2"/>
      <c r="U77" s="2"/>
      <c r="V77" s="21">
        <v>41008</v>
      </c>
      <c r="W77" s="6"/>
      <c r="X77" s="28">
        <f t="shared" si="20"/>
        <v>0</v>
      </c>
      <c r="Y77" s="3">
        <f t="shared" si="21"/>
        <v>0</v>
      </c>
      <c r="Z77" s="24">
        <v>-110</v>
      </c>
      <c r="AA77" s="3">
        <f t="shared" si="22"/>
        <v>0</v>
      </c>
      <c r="AB77" s="2" t="s">
        <v>17</v>
      </c>
      <c r="AC77" s="31"/>
      <c r="AD77" s="31"/>
      <c r="AE77" s="48">
        <f t="shared" si="23"/>
        <v>0</v>
      </c>
      <c r="AF77" s="48">
        <f t="shared" si="24"/>
        <v>0</v>
      </c>
      <c r="AG77" s="48">
        <f t="shared" si="25"/>
        <v>0</v>
      </c>
      <c r="AH77" s="48">
        <f t="shared" si="26"/>
        <v>0</v>
      </c>
      <c r="AI77" s="50">
        <f>AJ76-AE77</f>
        <v>963.9</v>
      </c>
      <c r="AJ77" s="51">
        <f t="shared" si="27"/>
        <v>963.9</v>
      </c>
      <c r="AK77">
        <f>IF(C77="Win", AF77,AL77)</f>
        <v>0</v>
      </c>
      <c r="AL77">
        <f>IF(C77="Loss",-AE77,0)</f>
        <v>0</v>
      </c>
      <c r="AM77" s="40">
        <f t="shared" si="28"/>
        <v>0</v>
      </c>
      <c r="AN77" s="34">
        <f t="shared" si="29"/>
        <v>0</v>
      </c>
      <c r="AO77">
        <f t="shared" si="30"/>
        <v>0</v>
      </c>
    </row>
    <row r="78" spans="1:41" x14ac:dyDescent="0.25">
      <c r="A78" s="8" t="s">
        <v>2</v>
      </c>
      <c r="B78" s="2" t="s">
        <v>10</v>
      </c>
      <c r="C78" s="2"/>
      <c r="D78" s="16">
        <v>41005</v>
      </c>
      <c r="E78" s="25"/>
      <c r="F78" s="28"/>
      <c r="G78" s="28">
        <f t="shared" si="16"/>
        <v>0</v>
      </c>
      <c r="H78" s="25">
        <v>-110</v>
      </c>
      <c r="I78" s="30">
        <f t="shared" si="17"/>
        <v>0</v>
      </c>
      <c r="J78" s="2" t="s">
        <v>7</v>
      </c>
      <c r="K78" s="2"/>
      <c r="L78" s="2"/>
      <c r="M78" s="18">
        <v>41007</v>
      </c>
      <c r="N78" s="6"/>
      <c r="O78" s="28">
        <f t="shared" si="18"/>
        <v>0</v>
      </c>
      <c r="P78" s="6"/>
      <c r="Q78" s="24">
        <v>-110</v>
      </c>
      <c r="R78" s="3">
        <f t="shared" si="19"/>
        <v>0</v>
      </c>
      <c r="S78" s="2" t="s">
        <v>18</v>
      </c>
      <c r="T78" s="2"/>
      <c r="U78" s="2"/>
      <c r="V78" s="21">
        <v>41008</v>
      </c>
      <c r="W78" s="6"/>
      <c r="X78" s="28">
        <f t="shared" si="20"/>
        <v>0</v>
      </c>
      <c r="Y78" s="3">
        <f t="shared" si="21"/>
        <v>0</v>
      </c>
      <c r="Z78" s="24">
        <v>-110</v>
      </c>
      <c r="AA78" s="3">
        <f t="shared" si="22"/>
        <v>0</v>
      </c>
      <c r="AB78" s="2" t="s">
        <v>24</v>
      </c>
      <c r="AC78" s="31"/>
      <c r="AD78" s="31"/>
      <c r="AE78" s="48">
        <f t="shared" si="23"/>
        <v>0</v>
      </c>
      <c r="AF78" s="48">
        <f t="shared" si="24"/>
        <v>0</v>
      </c>
      <c r="AG78" s="48">
        <f t="shared" si="25"/>
        <v>0</v>
      </c>
      <c r="AH78" s="48">
        <f t="shared" si="26"/>
        <v>0</v>
      </c>
      <c r="AI78" s="50">
        <f>AJ77-AE78</f>
        <v>963.9</v>
      </c>
      <c r="AJ78" s="51">
        <f t="shared" si="27"/>
        <v>963.9</v>
      </c>
      <c r="AK78">
        <f>IF(C78="Win", AF78,AL78)</f>
        <v>0</v>
      </c>
      <c r="AL78">
        <f>IF(C78="Loss",-AE78,0)</f>
        <v>0</v>
      </c>
      <c r="AM78" s="40">
        <f t="shared" si="28"/>
        <v>0</v>
      </c>
      <c r="AN78" s="34">
        <f t="shared" si="29"/>
        <v>0</v>
      </c>
      <c r="AO78">
        <f t="shared" si="30"/>
        <v>0</v>
      </c>
    </row>
    <row r="79" spans="1:41" x14ac:dyDescent="0.25">
      <c r="A79" s="8" t="s">
        <v>2</v>
      </c>
      <c r="B79" s="2" t="s">
        <v>7</v>
      </c>
      <c r="C79" s="2"/>
      <c r="D79" s="16">
        <v>41006</v>
      </c>
      <c r="E79" s="25"/>
      <c r="F79" s="28"/>
      <c r="G79" s="28">
        <f t="shared" si="16"/>
        <v>0</v>
      </c>
      <c r="H79" s="25">
        <v>-110</v>
      </c>
      <c r="I79" s="30">
        <f t="shared" si="17"/>
        <v>0</v>
      </c>
      <c r="J79" s="2" t="s">
        <v>17</v>
      </c>
      <c r="K79" s="2"/>
      <c r="L79" s="2"/>
      <c r="M79" s="18">
        <v>41010</v>
      </c>
      <c r="N79" s="6"/>
      <c r="O79" s="28">
        <f t="shared" si="18"/>
        <v>0</v>
      </c>
      <c r="P79" s="6"/>
      <c r="Q79" s="24">
        <v>-110</v>
      </c>
      <c r="R79" s="3">
        <f t="shared" si="19"/>
        <v>0</v>
      </c>
      <c r="S79" s="2" t="s">
        <v>23</v>
      </c>
      <c r="T79" s="2"/>
      <c r="U79" s="2"/>
      <c r="V79" s="21">
        <v>41012</v>
      </c>
      <c r="W79" s="6"/>
      <c r="X79" s="28">
        <f t="shared" si="20"/>
        <v>0</v>
      </c>
      <c r="Y79" s="3">
        <f t="shared" si="21"/>
        <v>0</v>
      </c>
      <c r="Z79" s="24">
        <v>-110</v>
      </c>
      <c r="AA79" s="3">
        <f t="shared" si="22"/>
        <v>0</v>
      </c>
      <c r="AB79" s="2" t="s">
        <v>24</v>
      </c>
      <c r="AC79" s="31"/>
      <c r="AD79" s="31"/>
      <c r="AE79" s="48">
        <f t="shared" si="23"/>
        <v>0</v>
      </c>
      <c r="AF79" s="48">
        <f t="shared" si="24"/>
        <v>0</v>
      </c>
      <c r="AG79" s="48">
        <f t="shared" si="25"/>
        <v>0</v>
      </c>
      <c r="AH79" s="48">
        <f t="shared" si="26"/>
        <v>0</v>
      </c>
      <c r="AI79" s="50">
        <f>AJ78-AE79</f>
        <v>963.9</v>
      </c>
      <c r="AJ79" s="51">
        <f t="shared" si="27"/>
        <v>963.9</v>
      </c>
      <c r="AK79">
        <f>IF(C79="Win", AF79,AL79)</f>
        <v>0</v>
      </c>
      <c r="AL79">
        <f>IF(C79="Loss",-AE79,0)</f>
        <v>0</v>
      </c>
      <c r="AM79" s="40">
        <f t="shared" si="28"/>
        <v>0</v>
      </c>
      <c r="AN79" s="34">
        <f t="shared" si="29"/>
        <v>0</v>
      </c>
      <c r="AO79">
        <f t="shared" si="30"/>
        <v>0</v>
      </c>
    </row>
    <row r="80" spans="1:41" x14ac:dyDescent="0.25">
      <c r="A80" s="8" t="s">
        <v>2</v>
      </c>
      <c r="B80" s="2" t="s">
        <v>30</v>
      </c>
      <c r="C80" s="2"/>
      <c r="D80" s="16">
        <v>41006</v>
      </c>
      <c r="E80" s="25"/>
      <c r="F80" s="28"/>
      <c r="G80" s="28">
        <f t="shared" si="16"/>
        <v>0</v>
      </c>
      <c r="H80" s="25">
        <v>-110</v>
      </c>
      <c r="I80" s="30">
        <f t="shared" si="17"/>
        <v>0</v>
      </c>
      <c r="J80" s="2" t="s">
        <v>13</v>
      </c>
      <c r="K80" s="2"/>
      <c r="L80" s="2"/>
      <c r="M80" s="18">
        <v>41008</v>
      </c>
      <c r="N80" s="6"/>
      <c r="O80" s="28">
        <f t="shared" si="18"/>
        <v>0</v>
      </c>
      <c r="P80" s="6"/>
      <c r="Q80" s="24">
        <v>-110</v>
      </c>
      <c r="R80" s="3">
        <f t="shared" si="19"/>
        <v>0</v>
      </c>
      <c r="S80" s="2" t="s">
        <v>33</v>
      </c>
      <c r="T80" s="2"/>
      <c r="U80" s="2"/>
      <c r="V80" s="21">
        <v>41010</v>
      </c>
      <c r="W80" s="6"/>
      <c r="X80" s="28">
        <f t="shared" si="20"/>
        <v>0</v>
      </c>
      <c r="Y80" s="3">
        <f t="shared" si="21"/>
        <v>0</v>
      </c>
      <c r="Z80" s="24">
        <v>-110</v>
      </c>
      <c r="AA80" s="3">
        <f t="shared" si="22"/>
        <v>0</v>
      </c>
      <c r="AB80" s="2" t="s">
        <v>9</v>
      </c>
      <c r="AC80" s="31"/>
      <c r="AD80" s="31"/>
      <c r="AE80" s="48">
        <f t="shared" si="23"/>
        <v>0</v>
      </c>
      <c r="AF80" s="48">
        <f t="shared" si="24"/>
        <v>0</v>
      </c>
      <c r="AG80" s="48">
        <f t="shared" si="25"/>
        <v>0</v>
      </c>
      <c r="AH80" s="48">
        <f t="shared" si="26"/>
        <v>0</v>
      </c>
      <c r="AI80" s="50">
        <f>AJ79-AE80</f>
        <v>963.9</v>
      </c>
      <c r="AJ80" s="51">
        <f t="shared" si="27"/>
        <v>963.9</v>
      </c>
      <c r="AK80">
        <f>IF(C80="Win", AF80,AL80)</f>
        <v>0</v>
      </c>
      <c r="AL80">
        <f>IF(C80="Loss",-AE80,0)</f>
        <v>0</v>
      </c>
      <c r="AM80" s="40">
        <f t="shared" si="28"/>
        <v>0</v>
      </c>
      <c r="AN80" s="34">
        <f t="shared" si="29"/>
        <v>0</v>
      </c>
      <c r="AO80">
        <f t="shared" si="30"/>
        <v>0</v>
      </c>
    </row>
    <row r="81" spans="1:41" x14ac:dyDescent="0.25">
      <c r="A81" s="8" t="s">
        <v>2</v>
      </c>
      <c r="B81" s="2" t="s">
        <v>5</v>
      </c>
      <c r="C81" s="2"/>
      <c r="D81" s="16">
        <v>41007</v>
      </c>
      <c r="E81" s="25"/>
      <c r="F81" s="28"/>
      <c r="G81" s="28">
        <f t="shared" si="16"/>
        <v>0</v>
      </c>
      <c r="H81" s="25">
        <v>-110</v>
      </c>
      <c r="I81" s="30">
        <f t="shared" si="17"/>
        <v>0</v>
      </c>
      <c r="J81" s="2" t="s">
        <v>23</v>
      </c>
      <c r="K81" s="2"/>
      <c r="L81" s="2"/>
      <c r="M81" s="18">
        <v>41009</v>
      </c>
      <c r="N81" s="6"/>
      <c r="O81" s="28">
        <f t="shared" si="18"/>
        <v>0</v>
      </c>
      <c r="P81" s="6"/>
      <c r="Q81" s="24">
        <v>-110</v>
      </c>
      <c r="R81" s="3">
        <f t="shared" si="19"/>
        <v>0</v>
      </c>
      <c r="S81" s="2" t="s">
        <v>3</v>
      </c>
      <c r="T81" s="2"/>
      <c r="U81" s="2"/>
      <c r="V81" s="21">
        <v>41010</v>
      </c>
      <c r="W81" s="6"/>
      <c r="X81" s="28">
        <f t="shared" si="20"/>
        <v>0</v>
      </c>
      <c r="Y81" s="3">
        <f t="shared" si="21"/>
        <v>0</v>
      </c>
      <c r="Z81" s="24">
        <v>-110</v>
      </c>
      <c r="AA81" s="3">
        <f t="shared" si="22"/>
        <v>0</v>
      </c>
      <c r="AB81" s="2" t="s">
        <v>12</v>
      </c>
      <c r="AC81" s="31"/>
      <c r="AD81" s="31"/>
      <c r="AE81" s="48">
        <f t="shared" si="23"/>
        <v>0</v>
      </c>
      <c r="AF81" s="48">
        <f t="shared" si="24"/>
        <v>0</v>
      </c>
      <c r="AG81" s="48">
        <f t="shared" si="25"/>
        <v>0</v>
      </c>
      <c r="AH81" s="48">
        <f t="shared" si="26"/>
        <v>0</v>
      </c>
      <c r="AI81" s="50">
        <f>AJ80-AE81</f>
        <v>963.9</v>
      </c>
      <c r="AJ81" s="51">
        <f t="shared" si="27"/>
        <v>963.9</v>
      </c>
      <c r="AK81">
        <f>IF(C81="Win", AF81,AL81)</f>
        <v>0</v>
      </c>
      <c r="AL81">
        <f>IF(C81="Loss",-AE81,0)</f>
        <v>0</v>
      </c>
      <c r="AM81" s="40">
        <f t="shared" si="28"/>
        <v>0</v>
      </c>
      <c r="AN81" s="34">
        <f t="shared" si="29"/>
        <v>0</v>
      </c>
      <c r="AO81">
        <f t="shared" si="30"/>
        <v>0</v>
      </c>
    </row>
    <row r="82" spans="1:41" x14ac:dyDescent="0.25">
      <c r="A82" s="8" t="s">
        <v>2</v>
      </c>
      <c r="B82" s="2" t="s">
        <v>21</v>
      </c>
      <c r="C82" s="2"/>
      <c r="D82" s="16">
        <v>41008</v>
      </c>
      <c r="E82" s="25"/>
      <c r="F82" s="28"/>
      <c r="G82" s="28">
        <f t="shared" si="16"/>
        <v>0</v>
      </c>
      <c r="H82" s="25">
        <v>-110</v>
      </c>
      <c r="I82" s="30">
        <f t="shared" si="17"/>
        <v>0</v>
      </c>
      <c r="J82" s="2" t="s">
        <v>19</v>
      </c>
      <c r="K82" s="2"/>
      <c r="L82" s="2"/>
      <c r="M82" s="18">
        <v>41010</v>
      </c>
      <c r="N82" s="6"/>
      <c r="O82" s="28">
        <f t="shared" si="18"/>
        <v>0</v>
      </c>
      <c r="P82" s="6"/>
      <c r="Q82" s="24">
        <v>-110</v>
      </c>
      <c r="R82" s="3">
        <f t="shared" si="19"/>
        <v>0</v>
      </c>
      <c r="S82" s="2" t="s">
        <v>27</v>
      </c>
      <c r="T82" s="2"/>
      <c r="U82" s="2"/>
      <c r="V82" s="21">
        <v>41011</v>
      </c>
      <c r="W82" s="6"/>
      <c r="X82" s="28">
        <f t="shared" si="20"/>
        <v>0</v>
      </c>
      <c r="Y82" s="3">
        <f t="shared" si="21"/>
        <v>0</v>
      </c>
      <c r="Z82" s="24">
        <v>-110</v>
      </c>
      <c r="AA82" s="3">
        <f t="shared" si="22"/>
        <v>0</v>
      </c>
      <c r="AB82" s="2" t="s">
        <v>25</v>
      </c>
      <c r="AC82" s="31"/>
      <c r="AD82" s="31"/>
      <c r="AE82" s="48">
        <f t="shared" si="23"/>
        <v>0</v>
      </c>
      <c r="AF82" s="48">
        <f t="shared" si="24"/>
        <v>0</v>
      </c>
      <c r="AG82" s="48">
        <f t="shared" si="25"/>
        <v>0</v>
      </c>
      <c r="AH82" s="48">
        <f t="shared" si="26"/>
        <v>0</v>
      </c>
      <c r="AI82" s="50">
        <f>AJ81-AE82</f>
        <v>963.9</v>
      </c>
      <c r="AJ82" s="51">
        <f t="shared" si="27"/>
        <v>963.9</v>
      </c>
      <c r="AK82">
        <f>IF(C82="Win", AF82,AL82)</f>
        <v>0</v>
      </c>
      <c r="AL82">
        <f>IF(C82="Loss",-AE82,0)</f>
        <v>0</v>
      </c>
      <c r="AM82" s="40">
        <f t="shared" si="28"/>
        <v>0</v>
      </c>
      <c r="AN82" s="34">
        <f t="shared" si="29"/>
        <v>0</v>
      </c>
      <c r="AO82">
        <f t="shared" si="30"/>
        <v>0</v>
      </c>
    </row>
    <row r="83" spans="1:41" x14ac:dyDescent="0.25">
      <c r="A83" s="8" t="s">
        <v>2</v>
      </c>
      <c r="B83" s="2" t="s">
        <v>13</v>
      </c>
      <c r="C83" s="2"/>
      <c r="D83" s="16">
        <v>41008</v>
      </c>
      <c r="E83" s="25"/>
      <c r="F83" s="28"/>
      <c r="G83" s="28">
        <f t="shared" si="16"/>
        <v>0</v>
      </c>
      <c r="H83" s="25">
        <v>-110</v>
      </c>
      <c r="I83" s="30">
        <f t="shared" si="17"/>
        <v>0</v>
      </c>
      <c r="J83" s="2" t="s">
        <v>25</v>
      </c>
      <c r="K83" s="2"/>
      <c r="L83" s="2"/>
      <c r="M83" s="18">
        <v>41010</v>
      </c>
      <c r="N83" s="6"/>
      <c r="O83" s="28">
        <f t="shared" si="18"/>
        <v>0</v>
      </c>
      <c r="P83" s="6"/>
      <c r="Q83" s="24">
        <v>-110</v>
      </c>
      <c r="R83" s="3">
        <f t="shared" si="19"/>
        <v>0</v>
      </c>
      <c r="S83" s="2" t="s">
        <v>19</v>
      </c>
      <c r="T83" s="2"/>
      <c r="U83" s="2"/>
      <c r="V83" s="21">
        <v>41012</v>
      </c>
      <c r="W83" s="6"/>
      <c r="X83" s="28">
        <f t="shared" si="20"/>
        <v>0</v>
      </c>
      <c r="Y83" s="3">
        <f t="shared" si="21"/>
        <v>0</v>
      </c>
      <c r="Z83" s="24">
        <v>-110</v>
      </c>
      <c r="AA83" s="3">
        <f t="shared" si="22"/>
        <v>0</v>
      </c>
      <c r="AB83" s="2" t="s">
        <v>32</v>
      </c>
      <c r="AC83" s="31"/>
      <c r="AD83" s="31"/>
      <c r="AE83" s="48">
        <f t="shared" si="23"/>
        <v>0</v>
      </c>
      <c r="AF83" s="48">
        <f t="shared" si="24"/>
        <v>0</v>
      </c>
      <c r="AG83" s="48">
        <f t="shared" si="25"/>
        <v>0</v>
      </c>
      <c r="AH83" s="48">
        <f t="shared" si="26"/>
        <v>0</v>
      </c>
      <c r="AI83" s="50">
        <f>AJ82-AE83</f>
        <v>963.9</v>
      </c>
      <c r="AJ83" s="51">
        <f t="shared" si="27"/>
        <v>963.9</v>
      </c>
      <c r="AK83">
        <f>IF(C83="Win", AF83,AL83)</f>
        <v>0</v>
      </c>
      <c r="AL83">
        <f>IF(C83="Loss",-AE83,0)</f>
        <v>0</v>
      </c>
      <c r="AM83" s="40">
        <f t="shared" si="28"/>
        <v>0</v>
      </c>
      <c r="AN83" s="34">
        <f t="shared" si="29"/>
        <v>0</v>
      </c>
      <c r="AO83">
        <f t="shared" si="30"/>
        <v>0</v>
      </c>
    </row>
    <row r="84" spans="1:41" x14ac:dyDescent="0.25">
      <c r="A84" s="8" t="s">
        <v>2</v>
      </c>
      <c r="B84" s="2" t="s">
        <v>34</v>
      </c>
      <c r="C84" s="2"/>
      <c r="D84" s="16">
        <v>41009</v>
      </c>
      <c r="E84" s="25"/>
      <c r="F84" s="28"/>
      <c r="G84" s="28">
        <f t="shared" si="16"/>
        <v>0</v>
      </c>
      <c r="H84" s="25">
        <v>-110</v>
      </c>
      <c r="I84" s="30">
        <f t="shared" si="17"/>
        <v>0</v>
      </c>
      <c r="J84" s="2" t="s">
        <v>26</v>
      </c>
      <c r="K84" s="2"/>
      <c r="L84" s="2"/>
      <c r="M84" s="18">
        <v>41010</v>
      </c>
      <c r="N84" s="6"/>
      <c r="O84" s="28">
        <f t="shared" si="18"/>
        <v>0</v>
      </c>
      <c r="P84" s="6"/>
      <c r="Q84" s="24">
        <v>-110</v>
      </c>
      <c r="R84" s="3">
        <f t="shared" si="19"/>
        <v>0</v>
      </c>
      <c r="S84" s="2" t="s">
        <v>33</v>
      </c>
      <c r="T84" s="2"/>
      <c r="U84" s="2"/>
      <c r="V84" s="21">
        <v>41012</v>
      </c>
      <c r="W84" s="6"/>
      <c r="X84" s="28">
        <f t="shared" si="20"/>
        <v>0</v>
      </c>
      <c r="Y84" s="3">
        <f t="shared" si="21"/>
        <v>0</v>
      </c>
      <c r="Z84" s="24">
        <v>-110</v>
      </c>
      <c r="AA84" s="3">
        <f t="shared" si="22"/>
        <v>0</v>
      </c>
      <c r="AB84" s="2" t="s">
        <v>27</v>
      </c>
      <c r="AC84" s="31"/>
      <c r="AD84" s="31"/>
      <c r="AE84" s="48">
        <f t="shared" si="23"/>
        <v>0</v>
      </c>
      <c r="AF84" s="48">
        <f t="shared" si="24"/>
        <v>0</v>
      </c>
      <c r="AG84" s="48">
        <f t="shared" si="25"/>
        <v>0</v>
      </c>
      <c r="AH84" s="48">
        <f t="shared" si="26"/>
        <v>0</v>
      </c>
      <c r="AI84" s="50">
        <f>AJ83-AE84</f>
        <v>963.9</v>
      </c>
      <c r="AJ84" s="51">
        <f t="shared" si="27"/>
        <v>963.9</v>
      </c>
      <c r="AK84">
        <f>IF(C84="Win", AF84,AL84)</f>
        <v>0</v>
      </c>
      <c r="AL84">
        <f>IF(C84="Loss",-AE84,0)</f>
        <v>0</v>
      </c>
      <c r="AM84" s="40">
        <f t="shared" si="28"/>
        <v>0</v>
      </c>
      <c r="AN84" s="34">
        <f t="shared" si="29"/>
        <v>0</v>
      </c>
      <c r="AO84">
        <f t="shared" si="30"/>
        <v>0</v>
      </c>
    </row>
    <row r="85" spans="1:41" x14ac:dyDescent="0.25">
      <c r="A85" s="8" t="s">
        <v>2</v>
      </c>
      <c r="B85" s="2" t="s">
        <v>14</v>
      </c>
      <c r="C85" s="2"/>
      <c r="D85" s="16">
        <v>41010</v>
      </c>
      <c r="E85" s="25"/>
      <c r="F85" s="28"/>
      <c r="G85" s="28">
        <f t="shared" si="16"/>
        <v>0</v>
      </c>
      <c r="H85" s="25">
        <v>-110</v>
      </c>
      <c r="I85" s="30">
        <f t="shared" si="17"/>
        <v>0</v>
      </c>
      <c r="J85" s="2" t="s">
        <v>32</v>
      </c>
      <c r="K85" s="2"/>
      <c r="L85" s="2"/>
      <c r="M85" s="18">
        <v>41012</v>
      </c>
      <c r="N85" s="6"/>
      <c r="O85" s="28">
        <f t="shared" si="18"/>
        <v>0</v>
      </c>
      <c r="P85" s="6"/>
      <c r="Q85" s="24">
        <v>-110</v>
      </c>
      <c r="R85" s="3">
        <f t="shared" si="19"/>
        <v>0</v>
      </c>
      <c r="S85" s="2" t="s">
        <v>33</v>
      </c>
      <c r="T85" s="2"/>
      <c r="U85" s="2"/>
      <c r="V85" s="21">
        <v>41013</v>
      </c>
      <c r="W85" s="6"/>
      <c r="X85" s="28">
        <f t="shared" si="20"/>
        <v>0</v>
      </c>
      <c r="Y85" s="3">
        <f t="shared" si="21"/>
        <v>0</v>
      </c>
      <c r="Z85" s="24">
        <v>-110</v>
      </c>
      <c r="AA85" s="3">
        <f t="shared" si="22"/>
        <v>0</v>
      </c>
      <c r="AB85" s="2" t="s">
        <v>19</v>
      </c>
      <c r="AC85" s="31"/>
      <c r="AD85" s="31"/>
      <c r="AE85" s="48">
        <f t="shared" si="23"/>
        <v>0</v>
      </c>
      <c r="AF85" s="48">
        <f t="shared" si="24"/>
        <v>0</v>
      </c>
      <c r="AG85" s="48">
        <f t="shared" si="25"/>
        <v>0</v>
      </c>
      <c r="AH85" s="48">
        <f t="shared" si="26"/>
        <v>0</v>
      </c>
      <c r="AI85" s="50">
        <f>AJ84-AE85</f>
        <v>963.9</v>
      </c>
      <c r="AJ85" s="51">
        <f t="shared" si="27"/>
        <v>963.9</v>
      </c>
      <c r="AK85">
        <f>IF(C85="Win", AF85,AL85)</f>
        <v>0</v>
      </c>
      <c r="AL85">
        <f>IF(C85="Loss",-AE85,0)</f>
        <v>0</v>
      </c>
      <c r="AM85" s="40">
        <f t="shared" si="28"/>
        <v>0</v>
      </c>
      <c r="AN85" s="34">
        <f t="shared" si="29"/>
        <v>0</v>
      </c>
      <c r="AO85">
        <f t="shared" si="30"/>
        <v>0</v>
      </c>
    </row>
    <row r="86" spans="1:41" x14ac:dyDescent="0.25">
      <c r="A86" s="8" t="s">
        <v>2</v>
      </c>
      <c r="B86" s="2" t="s">
        <v>26</v>
      </c>
      <c r="C86" s="2"/>
      <c r="D86" s="16">
        <v>41011</v>
      </c>
      <c r="E86" s="25"/>
      <c r="F86" s="28"/>
      <c r="G86" s="28">
        <f t="shared" si="16"/>
        <v>0</v>
      </c>
      <c r="H86" s="25">
        <v>-110</v>
      </c>
      <c r="I86" s="30">
        <f t="shared" si="17"/>
        <v>0</v>
      </c>
      <c r="J86" s="2" t="s">
        <v>28</v>
      </c>
      <c r="K86" s="2"/>
      <c r="L86" s="2"/>
      <c r="M86" s="18">
        <v>41012</v>
      </c>
      <c r="N86" s="6"/>
      <c r="O86" s="28">
        <f t="shared" si="18"/>
        <v>0</v>
      </c>
      <c r="P86" s="6"/>
      <c r="Q86" s="24">
        <v>-110</v>
      </c>
      <c r="R86" s="3">
        <f t="shared" si="19"/>
        <v>0</v>
      </c>
      <c r="S86" s="2" t="s">
        <v>20</v>
      </c>
      <c r="T86" s="2"/>
      <c r="U86" s="2"/>
      <c r="V86" s="21">
        <v>41014</v>
      </c>
      <c r="W86" s="6"/>
      <c r="X86" s="28">
        <f t="shared" si="20"/>
        <v>0</v>
      </c>
      <c r="Y86" s="3">
        <f t="shared" si="21"/>
        <v>0</v>
      </c>
      <c r="Z86" s="24">
        <v>-110</v>
      </c>
      <c r="AA86" s="3">
        <f t="shared" si="22"/>
        <v>0</v>
      </c>
      <c r="AB86" s="2" t="s">
        <v>30</v>
      </c>
      <c r="AC86" s="31"/>
      <c r="AD86" s="31"/>
      <c r="AE86" s="48">
        <f t="shared" si="23"/>
        <v>0</v>
      </c>
      <c r="AF86" s="48">
        <f t="shared" si="24"/>
        <v>0</v>
      </c>
      <c r="AG86" s="48">
        <f t="shared" si="25"/>
        <v>0</v>
      </c>
      <c r="AH86" s="48">
        <f t="shared" si="26"/>
        <v>0</v>
      </c>
      <c r="AI86" s="50">
        <f>AJ85-AE86</f>
        <v>963.9</v>
      </c>
      <c r="AJ86" s="51">
        <f t="shared" si="27"/>
        <v>963.9</v>
      </c>
      <c r="AK86">
        <f>IF(C86="Win", AF86,AL86)</f>
        <v>0</v>
      </c>
      <c r="AL86">
        <f>IF(C86="Loss",-AE86,0)</f>
        <v>0</v>
      </c>
      <c r="AM86" s="40">
        <f t="shared" si="28"/>
        <v>0</v>
      </c>
      <c r="AN86" s="34">
        <f t="shared" si="29"/>
        <v>0</v>
      </c>
      <c r="AO86">
        <f t="shared" si="30"/>
        <v>0</v>
      </c>
    </row>
    <row r="87" spans="1:41" x14ac:dyDescent="0.25">
      <c r="A87" s="8" t="s">
        <v>2</v>
      </c>
      <c r="B87" s="2" t="s">
        <v>23</v>
      </c>
      <c r="C87" s="2"/>
      <c r="D87" s="16">
        <v>41012</v>
      </c>
      <c r="E87" s="26"/>
      <c r="F87" s="29"/>
      <c r="G87" s="28">
        <f t="shared" si="16"/>
        <v>0</v>
      </c>
      <c r="H87" s="25">
        <v>-110</v>
      </c>
      <c r="I87" s="30">
        <f t="shared" si="17"/>
        <v>0</v>
      </c>
      <c r="J87" s="2" t="s">
        <v>12</v>
      </c>
      <c r="K87" s="2"/>
      <c r="L87" s="2"/>
      <c r="M87" s="18">
        <v>41013</v>
      </c>
      <c r="N87" s="5"/>
      <c r="O87" s="28">
        <f t="shared" si="18"/>
        <v>0</v>
      </c>
      <c r="P87" s="5"/>
      <c r="Q87" s="24">
        <v>-110</v>
      </c>
      <c r="R87" s="3">
        <f t="shared" si="19"/>
        <v>0</v>
      </c>
      <c r="S87" s="2" t="s">
        <v>3</v>
      </c>
      <c r="T87" s="2"/>
      <c r="U87" s="2"/>
      <c r="V87" s="21">
        <v>41014</v>
      </c>
      <c r="W87" s="5"/>
      <c r="X87" s="28">
        <f t="shared" si="20"/>
        <v>0</v>
      </c>
      <c r="Y87" s="3">
        <f t="shared" si="21"/>
        <v>0</v>
      </c>
      <c r="Z87" s="24">
        <v>-110</v>
      </c>
      <c r="AA87" s="3">
        <f t="shared" si="22"/>
        <v>0</v>
      </c>
      <c r="AB87" s="2" t="s">
        <v>17</v>
      </c>
      <c r="AC87" s="31"/>
      <c r="AD87" s="31"/>
      <c r="AE87" s="48">
        <f t="shared" si="23"/>
        <v>0</v>
      </c>
      <c r="AF87" s="48">
        <f t="shared" si="24"/>
        <v>0</v>
      </c>
      <c r="AG87" s="48">
        <f t="shared" si="25"/>
        <v>0</v>
      </c>
      <c r="AH87" s="48">
        <f t="shared" si="26"/>
        <v>0</v>
      </c>
      <c r="AI87" s="50">
        <f>AJ86-AE87</f>
        <v>963.9</v>
      </c>
      <c r="AJ87" s="51">
        <f t="shared" si="27"/>
        <v>963.9</v>
      </c>
      <c r="AK87">
        <f>IF(C87="Win", AF87,AL87)</f>
        <v>0</v>
      </c>
      <c r="AL87">
        <f>IF(C87="Loss",-AE87,0)</f>
        <v>0</v>
      </c>
      <c r="AM87" s="40">
        <f t="shared" si="28"/>
        <v>0</v>
      </c>
      <c r="AN87" s="34">
        <f t="shared" si="29"/>
        <v>0</v>
      </c>
      <c r="AO87">
        <f t="shared" si="30"/>
        <v>0</v>
      </c>
    </row>
    <row r="88" spans="1:41" x14ac:dyDescent="0.25">
      <c r="A88" s="8" t="s">
        <v>2</v>
      </c>
      <c r="B88" s="2" t="s">
        <v>27</v>
      </c>
      <c r="C88" s="2"/>
      <c r="D88" s="16">
        <v>41013</v>
      </c>
      <c r="E88" s="25"/>
      <c r="F88" s="28"/>
      <c r="G88" s="28">
        <f t="shared" si="16"/>
        <v>0</v>
      </c>
      <c r="H88" s="25">
        <v>-110</v>
      </c>
      <c r="I88" s="30">
        <f t="shared" si="17"/>
        <v>0</v>
      </c>
      <c r="J88" s="2" t="s">
        <v>25</v>
      </c>
      <c r="K88" s="2"/>
      <c r="L88" s="2"/>
      <c r="M88" s="18">
        <v>41015</v>
      </c>
      <c r="N88" s="6"/>
      <c r="O88" s="28">
        <f t="shared" si="18"/>
        <v>0</v>
      </c>
      <c r="P88" s="6"/>
      <c r="Q88" s="24">
        <v>-110</v>
      </c>
      <c r="R88" s="3">
        <f t="shared" si="19"/>
        <v>0</v>
      </c>
      <c r="S88" s="2" t="s">
        <v>21</v>
      </c>
      <c r="T88" s="2"/>
      <c r="U88" s="2"/>
      <c r="V88" s="21">
        <v>41017</v>
      </c>
      <c r="W88" s="6"/>
      <c r="X88" s="28">
        <f t="shared" si="20"/>
        <v>0</v>
      </c>
      <c r="Y88" s="3">
        <f t="shared" si="21"/>
        <v>0</v>
      </c>
      <c r="Z88" s="24">
        <v>-110</v>
      </c>
      <c r="AA88" s="3">
        <f t="shared" si="22"/>
        <v>0</v>
      </c>
      <c r="AB88" s="2" t="s">
        <v>13</v>
      </c>
      <c r="AC88" s="31"/>
      <c r="AD88" s="31"/>
      <c r="AE88" s="48">
        <f t="shared" si="23"/>
        <v>0</v>
      </c>
      <c r="AF88" s="48">
        <f t="shared" si="24"/>
        <v>0</v>
      </c>
      <c r="AG88" s="48">
        <f t="shared" si="25"/>
        <v>0</v>
      </c>
      <c r="AH88" s="48">
        <f t="shared" si="26"/>
        <v>0</v>
      </c>
      <c r="AI88" s="50">
        <f>AJ87-AE88</f>
        <v>963.9</v>
      </c>
      <c r="AJ88" s="51">
        <f t="shared" si="27"/>
        <v>963.9</v>
      </c>
      <c r="AK88">
        <f>IF(C88="Win", AF88,AL88)</f>
        <v>0</v>
      </c>
      <c r="AL88">
        <f>IF(C88="Loss",-AE88,0)</f>
        <v>0</v>
      </c>
      <c r="AM88" s="40">
        <f t="shared" si="28"/>
        <v>0</v>
      </c>
      <c r="AN88" s="34">
        <f t="shared" si="29"/>
        <v>0</v>
      </c>
      <c r="AO88">
        <f t="shared" si="30"/>
        <v>0</v>
      </c>
    </row>
    <row r="89" spans="1:41" x14ac:dyDescent="0.25">
      <c r="A89" s="8" t="s">
        <v>2</v>
      </c>
      <c r="B89" s="2" t="s">
        <v>9</v>
      </c>
      <c r="C89" s="2"/>
      <c r="D89" s="16">
        <v>41015</v>
      </c>
      <c r="E89" s="25"/>
      <c r="F89" s="28"/>
      <c r="G89" s="28">
        <f t="shared" si="16"/>
        <v>0</v>
      </c>
      <c r="H89" s="25">
        <v>-110</v>
      </c>
      <c r="I89" s="30">
        <f t="shared" si="17"/>
        <v>0</v>
      </c>
      <c r="J89" s="2" t="s">
        <v>28</v>
      </c>
      <c r="K89" s="2"/>
      <c r="L89" s="2"/>
      <c r="M89" s="18">
        <v>41016</v>
      </c>
      <c r="N89" s="6"/>
      <c r="O89" s="28">
        <f t="shared" si="18"/>
        <v>0</v>
      </c>
      <c r="P89" s="6"/>
      <c r="Q89" s="24">
        <v>-110</v>
      </c>
      <c r="R89" s="3">
        <f t="shared" si="19"/>
        <v>0</v>
      </c>
      <c r="S89" s="2" t="s">
        <v>30</v>
      </c>
      <c r="T89" s="2"/>
      <c r="U89" s="2"/>
      <c r="V89" s="21">
        <v>41017</v>
      </c>
      <c r="W89" s="6"/>
      <c r="X89" s="28">
        <f t="shared" si="20"/>
        <v>0</v>
      </c>
      <c r="Y89" s="3">
        <f t="shared" si="21"/>
        <v>0</v>
      </c>
      <c r="Z89" s="24">
        <v>-110</v>
      </c>
      <c r="AA89" s="3">
        <f t="shared" si="22"/>
        <v>0</v>
      </c>
      <c r="AB89" s="2" t="s">
        <v>34</v>
      </c>
      <c r="AC89" s="31"/>
      <c r="AD89" s="31"/>
      <c r="AE89" s="48">
        <f t="shared" si="23"/>
        <v>0</v>
      </c>
      <c r="AF89" s="48">
        <f t="shared" si="24"/>
        <v>0</v>
      </c>
      <c r="AG89" s="48">
        <f t="shared" si="25"/>
        <v>0</v>
      </c>
      <c r="AH89" s="48">
        <f t="shared" si="26"/>
        <v>0</v>
      </c>
      <c r="AI89" s="50">
        <f>AJ88-AE89</f>
        <v>963.9</v>
      </c>
      <c r="AJ89" s="51">
        <f t="shared" si="27"/>
        <v>963.9</v>
      </c>
      <c r="AK89">
        <f>IF(C89="Win", AF89,AL89)</f>
        <v>0</v>
      </c>
      <c r="AL89">
        <f>IF(C89="Loss",-AE89,0)</f>
        <v>0</v>
      </c>
      <c r="AM89" s="40">
        <f t="shared" si="28"/>
        <v>0</v>
      </c>
      <c r="AN89" s="34">
        <f t="shared" si="29"/>
        <v>0</v>
      </c>
      <c r="AO89">
        <f t="shared" si="30"/>
        <v>0</v>
      </c>
    </row>
    <row r="90" spans="1:41" x14ac:dyDescent="0.25">
      <c r="A90" s="7" t="s">
        <v>31</v>
      </c>
      <c r="B90" s="2" t="s">
        <v>24</v>
      </c>
      <c r="C90" s="2"/>
      <c r="D90" s="16">
        <v>41017</v>
      </c>
      <c r="E90" s="26"/>
      <c r="F90" s="29"/>
      <c r="G90" s="28">
        <f t="shared" si="16"/>
        <v>0</v>
      </c>
      <c r="H90" s="25">
        <v>-110</v>
      </c>
      <c r="I90" s="30">
        <f t="shared" si="17"/>
        <v>0</v>
      </c>
      <c r="J90" s="2" t="s">
        <v>23</v>
      </c>
      <c r="K90" s="2"/>
      <c r="L90" s="2"/>
      <c r="M90" s="18">
        <v>41020</v>
      </c>
      <c r="N90" s="5"/>
      <c r="O90" s="28">
        <f t="shared" si="18"/>
        <v>0</v>
      </c>
      <c r="P90" s="5"/>
      <c r="Q90" s="24">
        <v>-110</v>
      </c>
      <c r="R90" s="3">
        <f t="shared" si="19"/>
        <v>0</v>
      </c>
      <c r="S90" s="2" t="s">
        <v>14</v>
      </c>
      <c r="T90" s="2"/>
      <c r="U90" s="2"/>
      <c r="V90" s="21">
        <v>41021</v>
      </c>
      <c r="W90" s="5"/>
      <c r="X90" s="28">
        <f t="shared" si="20"/>
        <v>0</v>
      </c>
      <c r="Y90" s="3">
        <f t="shared" si="21"/>
        <v>0</v>
      </c>
      <c r="Z90" s="24">
        <v>-110</v>
      </c>
      <c r="AA90" s="3">
        <f t="shared" si="22"/>
        <v>0</v>
      </c>
      <c r="AB90" s="2" t="s">
        <v>36</v>
      </c>
      <c r="AC90" s="31"/>
      <c r="AD90" s="31"/>
      <c r="AE90" s="48">
        <f t="shared" si="23"/>
        <v>0</v>
      </c>
      <c r="AF90" s="48">
        <f t="shared" si="24"/>
        <v>0</v>
      </c>
      <c r="AG90" s="48">
        <f t="shared" si="25"/>
        <v>0</v>
      </c>
      <c r="AH90" s="48">
        <f t="shared" si="26"/>
        <v>0</v>
      </c>
      <c r="AI90" s="50">
        <f>AJ89-AE90</f>
        <v>963.9</v>
      </c>
      <c r="AJ90" s="51">
        <f t="shared" si="27"/>
        <v>963.9</v>
      </c>
      <c r="AK90">
        <f>IF(C90="Win", AF90,AL90)</f>
        <v>0</v>
      </c>
      <c r="AL90">
        <f>IF(C90="Loss",-AE90,0)</f>
        <v>0</v>
      </c>
      <c r="AM90" s="40">
        <f t="shared" si="28"/>
        <v>0</v>
      </c>
      <c r="AN90" s="34">
        <f t="shared" si="29"/>
        <v>0</v>
      </c>
      <c r="AO90">
        <f t="shared" si="30"/>
        <v>0</v>
      </c>
    </row>
    <row r="91" spans="1:41" x14ac:dyDescent="0.25">
      <c r="A91" s="8" t="s">
        <v>2</v>
      </c>
      <c r="B91" s="2" t="s">
        <v>16</v>
      </c>
      <c r="C91" s="2"/>
      <c r="D91" s="16">
        <v>41017</v>
      </c>
      <c r="E91" s="25"/>
      <c r="F91" s="28"/>
      <c r="G91" s="28">
        <f t="shared" si="16"/>
        <v>0</v>
      </c>
      <c r="H91" s="25">
        <v>-110</v>
      </c>
      <c r="I91" s="30">
        <f t="shared" si="17"/>
        <v>0</v>
      </c>
      <c r="J91" s="2" t="s">
        <v>3</v>
      </c>
      <c r="K91" s="2"/>
      <c r="L91" s="2"/>
      <c r="M91" s="18">
        <v>41019</v>
      </c>
      <c r="N91" s="6"/>
      <c r="O91" s="28">
        <f t="shared" si="18"/>
        <v>0</v>
      </c>
      <c r="P91" s="6"/>
      <c r="Q91" s="24">
        <v>-110</v>
      </c>
      <c r="R91" s="3">
        <f t="shared" si="19"/>
        <v>0</v>
      </c>
      <c r="S91" s="2" t="s">
        <v>6</v>
      </c>
      <c r="T91" s="2"/>
      <c r="U91" s="2"/>
      <c r="V91" s="21">
        <v>41021</v>
      </c>
      <c r="W91" s="6"/>
      <c r="X91" s="28">
        <f t="shared" si="20"/>
        <v>0</v>
      </c>
      <c r="Y91" s="3">
        <f t="shared" si="21"/>
        <v>0</v>
      </c>
      <c r="Z91" s="24">
        <v>-110</v>
      </c>
      <c r="AA91" s="3">
        <f t="shared" si="22"/>
        <v>0</v>
      </c>
      <c r="AB91" s="2" t="s">
        <v>7</v>
      </c>
      <c r="AC91" s="31"/>
      <c r="AD91" s="31"/>
      <c r="AE91" s="48">
        <f t="shared" si="23"/>
        <v>0</v>
      </c>
      <c r="AF91" s="48">
        <f t="shared" si="24"/>
        <v>0</v>
      </c>
      <c r="AG91" s="48">
        <f t="shared" si="25"/>
        <v>0</v>
      </c>
      <c r="AH91" s="48">
        <f t="shared" si="26"/>
        <v>0</v>
      </c>
      <c r="AI91" s="50">
        <f>AJ90-AE91</f>
        <v>963.9</v>
      </c>
      <c r="AJ91" s="51">
        <f t="shared" si="27"/>
        <v>963.9</v>
      </c>
      <c r="AK91">
        <f>IF(C91="Win", AF91,AL91)</f>
        <v>0</v>
      </c>
      <c r="AL91">
        <f>IF(C91="Loss",-AE91,0)</f>
        <v>0</v>
      </c>
      <c r="AM91" s="40">
        <f t="shared" si="28"/>
        <v>0</v>
      </c>
      <c r="AN91" s="34">
        <f t="shared" si="29"/>
        <v>0</v>
      </c>
      <c r="AO91">
        <f t="shared" si="30"/>
        <v>0</v>
      </c>
    </row>
    <row r="92" spans="1:41" x14ac:dyDescent="0.25">
      <c r="A92" s="8" t="s">
        <v>2</v>
      </c>
      <c r="B92" s="2" t="s">
        <v>5</v>
      </c>
      <c r="C92" s="2"/>
      <c r="D92" s="16">
        <v>41017</v>
      </c>
      <c r="E92" s="25"/>
      <c r="F92" s="28"/>
      <c r="G92" s="28">
        <f t="shared" si="16"/>
        <v>0</v>
      </c>
      <c r="H92" s="25">
        <v>-110</v>
      </c>
      <c r="I92" s="30">
        <f t="shared" si="17"/>
        <v>0</v>
      </c>
      <c r="J92" s="2" t="s">
        <v>6</v>
      </c>
      <c r="K92" s="2"/>
      <c r="L92" s="2"/>
      <c r="M92" s="18">
        <v>41020</v>
      </c>
      <c r="N92" s="6"/>
      <c r="O92" s="28">
        <f t="shared" si="18"/>
        <v>0</v>
      </c>
      <c r="P92" s="6"/>
      <c r="Q92" s="24">
        <v>-110</v>
      </c>
      <c r="R92" s="3">
        <f t="shared" si="19"/>
        <v>0</v>
      </c>
      <c r="S92" s="2" t="s">
        <v>22</v>
      </c>
      <c r="T92" s="2"/>
      <c r="U92" s="2"/>
      <c r="V92" s="21">
        <v>41022</v>
      </c>
      <c r="W92" s="6"/>
      <c r="X92" s="28">
        <f t="shared" si="20"/>
        <v>0</v>
      </c>
      <c r="Y92" s="3">
        <f t="shared" si="21"/>
        <v>0</v>
      </c>
      <c r="Z92" s="24">
        <v>-110</v>
      </c>
      <c r="AA92" s="3">
        <f t="shared" si="22"/>
        <v>0</v>
      </c>
      <c r="AB92" s="2" t="s">
        <v>3</v>
      </c>
      <c r="AC92" s="31"/>
      <c r="AD92" s="31"/>
      <c r="AE92" s="48">
        <f t="shared" si="23"/>
        <v>0</v>
      </c>
      <c r="AF92" s="48">
        <f t="shared" si="24"/>
        <v>0</v>
      </c>
      <c r="AG92" s="48">
        <f t="shared" si="25"/>
        <v>0</v>
      </c>
      <c r="AH92" s="48">
        <f t="shared" si="26"/>
        <v>0</v>
      </c>
      <c r="AI92" s="50">
        <f>AJ91-AE92</f>
        <v>963.9</v>
      </c>
      <c r="AJ92" s="51">
        <f t="shared" si="27"/>
        <v>963.9</v>
      </c>
      <c r="AK92">
        <f>IF(C92="Win", AF92,AL92)</f>
        <v>0</v>
      </c>
      <c r="AL92">
        <f>IF(C92="Loss",-AE92,0)</f>
        <v>0</v>
      </c>
      <c r="AM92" s="40">
        <f t="shared" si="28"/>
        <v>0</v>
      </c>
      <c r="AN92" s="34">
        <f t="shared" si="29"/>
        <v>0</v>
      </c>
      <c r="AO92">
        <f t="shared" si="30"/>
        <v>0</v>
      </c>
    </row>
    <row r="93" spans="1:41" x14ac:dyDescent="0.25">
      <c r="A93" s="8" t="s">
        <v>2</v>
      </c>
      <c r="B93" s="2" t="s">
        <v>12</v>
      </c>
      <c r="C93" s="2"/>
      <c r="D93" s="16">
        <v>41017</v>
      </c>
      <c r="E93" s="25"/>
      <c r="F93" s="28"/>
      <c r="G93" s="28">
        <f t="shared" si="16"/>
        <v>0</v>
      </c>
      <c r="H93" s="25">
        <v>-110</v>
      </c>
      <c r="I93" s="30">
        <f t="shared" si="17"/>
        <v>0</v>
      </c>
      <c r="J93" s="2" t="s">
        <v>18</v>
      </c>
      <c r="K93" s="2"/>
      <c r="L93" s="2"/>
      <c r="M93" s="18">
        <v>41021</v>
      </c>
      <c r="N93" s="6"/>
      <c r="O93" s="28">
        <f t="shared" si="18"/>
        <v>0</v>
      </c>
      <c r="P93" s="6"/>
      <c r="Q93" s="24">
        <v>-110</v>
      </c>
      <c r="R93" s="3">
        <f t="shared" si="19"/>
        <v>0</v>
      </c>
      <c r="S93" s="2" t="s">
        <v>10</v>
      </c>
      <c r="T93" s="2"/>
      <c r="U93" s="2"/>
      <c r="V93" s="21">
        <v>41022</v>
      </c>
      <c r="W93" s="6"/>
      <c r="X93" s="28">
        <f t="shared" si="20"/>
        <v>0</v>
      </c>
      <c r="Y93" s="3">
        <f t="shared" si="21"/>
        <v>0</v>
      </c>
      <c r="Z93" s="24">
        <v>-110</v>
      </c>
      <c r="AA93" s="3">
        <f t="shared" si="22"/>
        <v>0</v>
      </c>
      <c r="AB93" s="2" t="s">
        <v>8</v>
      </c>
      <c r="AC93" s="31"/>
      <c r="AD93" s="31"/>
      <c r="AE93" s="48">
        <f t="shared" si="23"/>
        <v>0</v>
      </c>
      <c r="AF93" s="48">
        <f t="shared" si="24"/>
        <v>0</v>
      </c>
      <c r="AG93" s="48">
        <f t="shared" si="25"/>
        <v>0</v>
      </c>
      <c r="AH93" s="48">
        <f t="shared" si="26"/>
        <v>0</v>
      </c>
      <c r="AI93" s="50">
        <f>AJ92-AE93</f>
        <v>963.9</v>
      </c>
      <c r="AJ93" s="51">
        <f t="shared" si="27"/>
        <v>963.9</v>
      </c>
      <c r="AK93">
        <f>IF(C93="Win", AF93,AL93)</f>
        <v>0</v>
      </c>
      <c r="AL93">
        <f>IF(C93="Loss",-AE93,0)</f>
        <v>0</v>
      </c>
      <c r="AM93" s="40">
        <f t="shared" si="28"/>
        <v>0</v>
      </c>
      <c r="AN93" s="34">
        <f t="shared" si="29"/>
        <v>0</v>
      </c>
      <c r="AO93">
        <f t="shared" si="30"/>
        <v>0</v>
      </c>
    </row>
    <row r="94" spans="1:41" x14ac:dyDescent="0.25">
      <c r="A94" s="8" t="s">
        <v>2</v>
      </c>
      <c r="B94" s="2" t="s">
        <v>28</v>
      </c>
      <c r="C94" s="2"/>
      <c r="D94" s="16">
        <v>41019</v>
      </c>
      <c r="E94" s="25"/>
      <c r="F94" s="28"/>
      <c r="G94" s="28">
        <f t="shared" si="16"/>
        <v>0</v>
      </c>
      <c r="H94" s="25">
        <v>-110</v>
      </c>
      <c r="I94" s="30">
        <f t="shared" si="17"/>
        <v>0</v>
      </c>
      <c r="J94" s="2" t="s">
        <v>26</v>
      </c>
      <c r="K94" s="2"/>
      <c r="L94" s="2"/>
      <c r="M94" s="18">
        <v>41020</v>
      </c>
      <c r="N94" s="6"/>
      <c r="O94" s="28">
        <f t="shared" si="18"/>
        <v>0</v>
      </c>
      <c r="P94" s="6"/>
      <c r="Q94" s="24">
        <v>-110</v>
      </c>
      <c r="R94" s="3">
        <f t="shared" si="19"/>
        <v>0</v>
      </c>
      <c r="S94" s="2" t="s">
        <v>32</v>
      </c>
      <c r="T94" s="2"/>
      <c r="U94" s="2"/>
      <c r="V94" s="21">
        <v>41021</v>
      </c>
      <c r="W94" s="6"/>
      <c r="X94" s="28">
        <f t="shared" si="20"/>
        <v>0</v>
      </c>
      <c r="Y94" s="3">
        <f t="shared" si="21"/>
        <v>0</v>
      </c>
      <c r="Z94" s="24">
        <v>-110</v>
      </c>
      <c r="AA94" s="3">
        <f t="shared" si="22"/>
        <v>0</v>
      </c>
      <c r="AB94" s="2" t="s">
        <v>25</v>
      </c>
      <c r="AC94" s="31"/>
      <c r="AD94" s="31"/>
      <c r="AE94" s="48">
        <f t="shared" si="23"/>
        <v>0</v>
      </c>
      <c r="AF94" s="48">
        <f t="shared" si="24"/>
        <v>0</v>
      </c>
      <c r="AG94" s="48">
        <f t="shared" si="25"/>
        <v>0</v>
      </c>
      <c r="AH94" s="48">
        <f t="shared" si="26"/>
        <v>0</v>
      </c>
      <c r="AI94" s="50">
        <f>AJ93-AE94</f>
        <v>963.9</v>
      </c>
      <c r="AJ94" s="51">
        <f t="shared" si="27"/>
        <v>963.9</v>
      </c>
      <c r="AK94">
        <f>IF(C94="Win", AF94,AL94)</f>
        <v>0</v>
      </c>
      <c r="AL94">
        <f>IF(C94="Loss",-AE94,0)</f>
        <v>0</v>
      </c>
      <c r="AM94" s="40">
        <f t="shared" si="28"/>
        <v>0</v>
      </c>
      <c r="AN94" s="34">
        <f t="shared" si="29"/>
        <v>0</v>
      </c>
      <c r="AO94">
        <f t="shared" si="30"/>
        <v>0</v>
      </c>
    </row>
    <row r="95" spans="1:41" x14ac:dyDescent="0.25">
      <c r="A95" s="8" t="s">
        <v>2</v>
      </c>
      <c r="B95" s="2" t="s">
        <v>20</v>
      </c>
      <c r="C95" s="2"/>
      <c r="D95" s="16">
        <v>41020</v>
      </c>
      <c r="E95" s="25"/>
      <c r="F95" s="28"/>
      <c r="G95" s="28">
        <f t="shared" si="16"/>
        <v>0</v>
      </c>
      <c r="H95" s="25">
        <v>-110</v>
      </c>
      <c r="I95" s="30">
        <f t="shared" si="17"/>
        <v>0</v>
      </c>
      <c r="J95" s="2" t="s">
        <v>19</v>
      </c>
      <c r="K95" s="2"/>
      <c r="L95" s="2"/>
      <c r="M95" s="18">
        <v>41022</v>
      </c>
      <c r="N95" s="6"/>
      <c r="O95" s="28">
        <f t="shared" si="18"/>
        <v>0</v>
      </c>
      <c r="P95" s="6"/>
      <c r="Q95" s="24">
        <v>-110</v>
      </c>
      <c r="R95" s="3">
        <f t="shared" si="19"/>
        <v>0</v>
      </c>
      <c r="S95" s="2" t="s">
        <v>9</v>
      </c>
      <c r="T95" s="2"/>
      <c r="U95" s="2"/>
      <c r="V95" s="21">
        <v>41025</v>
      </c>
      <c r="W95" s="6"/>
      <c r="X95" s="28">
        <f t="shared" si="20"/>
        <v>0</v>
      </c>
      <c r="Y95" s="3">
        <f t="shared" si="21"/>
        <v>0</v>
      </c>
      <c r="Z95" s="24">
        <v>-110</v>
      </c>
      <c r="AA95" s="3">
        <f t="shared" si="22"/>
        <v>0</v>
      </c>
      <c r="AB95" s="2" t="s">
        <v>14</v>
      </c>
      <c r="AC95" s="31"/>
      <c r="AD95" s="31"/>
      <c r="AE95" s="48">
        <f t="shared" si="23"/>
        <v>0</v>
      </c>
      <c r="AF95" s="48">
        <f t="shared" si="24"/>
        <v>0</v>
      </c>
      <c r="AG95" s="48">
        <f t="shared" si="25"/>
        <v>0</v>
      </c>
      <c r="AH95" s="48">
        <f t="shared" si="26"/>
        <v>0</v>
      </c>
      <c r="AI95" s="50">
        <f>AJ94-AE95</f>
        <v>963.9</v>
      </c>
      <c r="AJ95" s="51">
        <f t="shared" si="27"/>
        <v>963.9</v>
      </c>
      <c r="AK95">
        <f>IF(C95="Win", AF95,AL95)</f>
        <v>0</v>
      </c>
      <c r="AL95">
        <f>IF(C95="Loss",-AE95,0)</f>
        <v>0</v>
      </c>
      <c r="AM95" s="40">
        <f t="shared" si="28"/>
        <v>0</v>
      </c>
      <c r="AN95" s="34">
        <f t="shared" si="29"/>
        <v>0</v>
      </c>
      <c r="AO95">
        <f t="shared" si="30"/>
        <v>0</v>
      </c>
    </row>
    <row r="96" spans="1:41" x14ac:dyDescent="0.25">
      <c r="A96" s="8" t="s">
        <v>2</v>
      </c>
      <c r="B96" s="2" t="s">
        <v>33</v>
      </c>
      <c r="C96" s="2"/>
      <c r="D96" s="16">
        <v>41021</v>
      </c>
      <c r="E96" s="25"/>
      <c r="F96" s="28"/>
      <c r="G96" s="28">
        <f t="shared" si="16"/>
        <v>0</v>
      </c>
      <c r="H96" s="25">
        <v>-110</v>
      </c>
      <c r="I96" s="30">
        <f t="shared" si="17"/>
        <v>0</v>
      </c>
      <c r="J96" s="2" t="s">
        <v>21</v>
      </c>
      <c r="K96" s="2"/>
      <c r="L96" s="2"/>
      <c r="M96" s="18">
        <v>41023</v>
      </c>
      <c r="N96" s="6"/>
      <c r="O96" s="28">
        <f t="shared" si="18"/>
        <v>0</v>
      </c>
      <c r="P96" s="6"/>
      <c r="Q96" s="24">
        <v>-110</v>
      </c>
      <c r="R96" s="3">
        <f t="shared" si="19"/>
        <v>0</v>
      </c>
      <c r="S96" s="2" t="s">
        <v>28</v>
      </c>
      <c r="T96" s="2"/>
      <c r="U96" s="2"/>
      <c r="V96" s="21">
        <v>41025</v>
      </c>
      <c r="W96" s="6"/>
      <c r="X96" s="28">
        <f t="shared" si="20"/>
        <v>0</v>
      </c>
      <c r="Y96" s="3">
        <f t="shared" si="21"/>
        <v>0</v>
      </c>
      <c r="Z96" s="24">
        <v>-110</v>
      </c>
      <c r="AA96" s="3">
        <f t="shared" si="22"/>
        <v>0</v>
      </c>
      <c r="AB96" s="2" t="s">
        <v>32</v>
      </c>
      <c r="AC96" s="31"/>
      <c r="AD96" s="31"/>
      <c r="AE96" s="48">
        <f t="shared" si="23"/>
        <v>0</v>
      </c>
      <c r="AF96" s="48">
        <f t="shared" si="24"/>
        <v>0</v>
      </c>
      <c r="AG96" s="48">
        <f t="shared" si="25"/>
        <v>0</v>
      </c>
      <c r="AH96" s="48">
        <f t="shared" si="26"/>
        <v>0</v>
      </c>
      <c r="AI96" s="50">
        <f>AJ95-AE96</f>
        <v>963.9</v>
      </c>
      <c r="AJ96" s="51">
        <f t="shared" si="27"/>
        <v>963.9</v>
      </c>
      <c r="AK96">
        <f>IF(C96="Win", AF96,AL96)</f>
        <v>0</v>
      </c>
      <c r="AL96">
        <f>IF(C96="Loss",-AE96,0)</f>
        <v>0</v>
      </c>
      <c r="AM96" s="40">
        <f t="shared" si="28"/>
        <v>0</v>
      </c>
      <c r="AN96" s="34">
        <f t="shared" si="29"/>
        <v>0</v>
      </c>
      <c r="AO96">
        <f t="shared" si="30"/>
        <v>0</v>
      </c>
    </row>
  </sheetData>
  <sortState ref="A2:I95">
    <sortCondition ref="D2:D95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6"/>
  <sheetViews>
    <sheetView tabSelected="1" workbookViewId="0">
      <selection activeCell="B17" sqref="B17"/>
    </sheetView>
  </sheetViews>
  <sheetFormatPr defaultRowHeight="15" x14ac:dyDescent="0.25"/>
  <sheetData>
    <row r="3" spans="1:2" x14ac:dyDescent="0.25">
      <c r="A3">
        <v>1</v>
      </c>
      <c r="B3" t="s">
        <v>66</v>
      </c>
    </row>
    <row r="4" spans="1:2" x14ac:dyDescent="0.25">
      <c r="A4">
        <v>2</v>
      </c>
      <c r="B4" t="s">
        <v>65</v>
      </c>
    </row>
    <row r="5" spans="1:2" x14ac:dyDescent="0.25">
      <c r="A5">
        <v>3</v>
      </c>
      <c r="B5" t="s">
        <v>64</v>
      </c>
    </row>
    <row r="6" spans="1:2" x14ac:dyDescent="0.25">
      <c r="A6">
        <v>4</v>
      </c>
      <c r="B6" t="s">
        <v>67</v>
      </c>
    </row>
    <row r="7" spans="1:2" x14ac:dyDescent="0.25">
      <c r="B7" t="s">
        <v>71</v>
      </c>
    </row>
    <row r="8" spans="1:2" x14ac:dyDescent="0.25">
      <c r="A8">
        <v>5</v>
      </c>
      <c r="B8" t="s">
        <v>68</v>
      </c>
    </row>
    <row r="9" spans="1:2" x14ac:dyDescent="0.25">
      <c r="B9" t="s">
        <v>72</v>
      </c>
    </row>
    <row r="10" spans="1:2" x14ac:dyDescent="0.25">
      <c r="A10">
        <v>6</v>
      </c>
      <c r="B10" t="s">
        <v>69</v>
      </c>
    </row>
    <row r="11" spans="1:2" x14ac:dyDescent="0.25">
      <c r="B11" t="s">
        <v>70</v>
      </c>
    </row>
    <row r="12" spans="1:2" x14ac:dyDescent="0.25">
      <c r="A12">
        <v>7</v>
      </c>
      <c r="B12" t="s">
        <v>73</v>
      </c>
    </row>
    <row r="13" spans="1:2" x14ac:dyDescent="0.25">
      <c r="A13">
        <v>8</v>
      </c>
      <c r="B13" t="s">
        <v>74</v>
      </c>
    </row>
    <row r="14" spans="1:2" x14ac:dyDescent="0.25">
      <c r="A14">
        <v>9</v>
      </c>
      <c r="B14" t="s">
        <v>75</v>
      </c>
    </row>
    <row r="15" spans="1:2" x14ac:dyDescent="0.25">
      <c r="A15">
        <v>10</v>
      </c>
      <c r="B15" t="s">
        <v>76</v>
      </c>
    </row>
    <row r="16" spans="1:2" x14ac:dyDescent="0.25">
      <c r="A16">
        <v>11</v>
      </c>
      <c r="B16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Bet Sheet</vt:lpstr>
      <vt:lpstr>iNSTRUCTIONS</vt:lpstr>
      <vt:lpstr>Sheet3</vt:lpstr>
    </vt:vector>
  </TitlesOfParts>
  <Company>Expeditors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Expeditors User</dc:creator>
  <cp:lastModifiedBy>Expeditors User</cp:lastModifiedBy>
  <dcterms:created xsi:type="dcterms:W3CDTF">2012-01-24T05:12:36Z</dcterms:created>
  <dcterms:modified xsi:type="dcterms:W3CDTF">2012-01-24T09:21:56Z</dcterms:modified>
</cp:coreProperties>
</file>