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75" yWindow="0" windowWidth="13935" windowHeight="12240"/>
  </bookViews>
  <sheets>
    <sheet name="_1 RL Conversion" sheetId="1" r:id="rId1"/>
  </sheets>
  <definedNames>
    <definedName name="D_ML">'_1 RL Conversion'!$E$26</definedName>
    <definedName name="D_RL">'_1 RL Conversion'!$E$28</definedName>
    <definedName name="F_ML">'_1 RL Conversion'!$E$25</definedName>
    <definedName name="F_RL">'_1 RL Conversion'!$E$27</definedName>
  </definedNames>
  <calcPr calcId="125725"/>
</workbook>
</file>

<file path=xl/calcChain.xml><?xml version="1.0" encoding="utf-8"?>
<calcChain xmlns="http://schemas.openxmlformats.org/spreadsheetml/2006/main">
  <c r="H27" i="1"/>
  <c r="H29" s="1"/>
  <c r="F25"/>
  <c r="F29" s="1"/>
  <c r="F26"/>
  <c r="F30" s="1"/>
  <c r="G27"/>
  <c r="H28"/>
  <c r="H30" s="1"/>
  <c r="G29"/>
  <c r="G30"/>
  <c r="D34"/>
  <c r="D35"/>
  <c r="D36"/>
  <c r="D37"/>
  <c r="D38"/>
  <c r="D39"/>
  <c r="F36" l="1"/>
  <c r="F35" s="1"/>
  <c r="E35" s="1"/>
  <c r="F38"/>
  <c r="E38" s="1"/>
  <c r="E30"/>
  <c r="E37" s="1"/>
  <c r="E29"/>
  <c r="E34" s="1"/>
  <c r="E36"/>
  <c r="F39" l="1"/>
  <c r="E39" s="1"/>
</calcChain>
</file>

<file path=xl/comments1.xml><?xml version="1.0" encoding="utf-8"?>
<comments xmlns="http://schemas.openxmlformats.org/spreadsheetml/2006/main">
  <authors>
    <author/>
  </authors>
  <commentList>
    <comment ref="F34" authorId="0">
      <text>
        <r>
          <rPr>
            <b/>
            <sz val="8"/>
            <color indexed="8"/>
            <rFont val="Times New Roman"/>
            <family val="1"/>
          </rPr>
          <t>Enter desired "to win" $ for Fave -1 bet</t>
        </r>
      </text>
    </comment>
    <comment ref="F37" authorId="0">
      <text>
        <r>
          <rPr>
            <b/>
            <sz val="8"/>
            <color indexed="8"/>
            <rFont val="Times New Roman"/>
            <family val="1"/>
          </rPr>
          <t>Enter desired "to win" $ for Dog +1 bet</t>
        </r>
      </text>
    </comment>
  </commentList>
</comments>
</file>

<file path=xl/sharedStrings.xml><?xml version="1.0" encoding="utf-8"?>
<sst xmlns="http://schemas.openxmlformats.org/spreadsheetml/2006/main" count="31" uniqueCount="30">
  <si>
    <t>Scenarios</t>
  </si>
  <si>
    <t>Bet</t>
  </si>
  <si>
    <t>Line</t>
  </si>
  <si>
    <t>Fave Loss</t>
  </si>
  <si>
    <t>Fave Win By 1</t>
  </si>
  <si>
    <t>Fave Win By &gt; 1</t>
  </si>
  <si>
    <t>Risk $</t>
  </si>
  <si>
    <t>To Win $</t>
  </si>
  <si>
    <t>Favourite Moneyline</t>
  </si>
  <si>
    <t>Underdog Moneyline</t>
  </si>
  <si>
    <t>Favourite -1.5 Runline</t>
  </si>
  <si>
    <t>Underdog +1.5 Runline</t>
  </si>
  <si>
    <t>Favourite -1 Runline</t>
  </si>
  <si>
    <t>Underdog +1 Runline</t>
  </si>
  <si>
    <t>This formulated sheet has been created for our members who cannot play the -1 RL when we call a play at -1.</t>
  </si>
  <si>
    <t>calculation purposes only.</t>
  </si>
  <si>
    <t>The idea of this sheet is to place bets on both the Moneyline and -1.5 Runline to create the effect of placing a bet at -1. Therefore, if</t>
  </si>
  <si>
    <t>the team you are betting on wins by 1 run, you will win the moneyline bet and lose the -1.5 runline, effectively making the play a push.</t>
  </si>
  <si>
    <t>If your team wins by 2 runs or more, you will win both the moneyline bet and the -1.5 runline bet as you would placing a bet at -1. The</t>
  </si>
  <si>
    <t>same applies to the +1 Runline... you will place bets on the moneyline and the +1.5 runline. If the team you are betting on loses by 1</t>
  </si>
  <si>
    <t>run, then you win the +1.5 runline bet and lose the moneyline bet which effectively creates a push.</t>
  </si>
  <si>
    <t>The spreadsheet is formulated so all you have to do is enter the odds for the 4 bets available (favourite ML, underdog ML, -1.5 favourite,</t>
  </si>
  <si>
    <r>
      <t xml:space="preserve">The cells below that are highlighted in gray are the </t>
    </r>
    <r>
      <rPr>
        <b/>
        <sz val="10"/>
        <rFont val="Arial"/>
        <family val="2"/>
      </rPr>
      <t>ONLY</t>
    </r>
    <r>
      <rPr>
        <sz val="10"/>
        <rFont val="Arial"/>
        <family val="2"/>
      </rPr>
      <t xml:space="preserve"> cells that need to be altered. All remaining cells are locked, as these are for</t>
    </r>
  </si>
  <si>
    <t>and +1.5 underdog). The spreadsheet then calculates what stake you need to place on either side to create the effect of either the -1 or</t>
  </si>
  <si>
    <t>+1 runline.</t>
  </si>
  <si>
    <t>1) - ENTER ODDS</t>
  </si>
  <si>
    <t>2) - ENTER THE AMOUNT YOU WANT TO WIN</t>
  </si>
  <si>
    <t>1) - Enter odds (area highlighted in gray)</t>
  </si>
  <si>
    <t>2) - Enter the amount you want to win (area highlighted in blue)</t>
  </si>
  <si>
    <t>3) - Place bets (highlighted in yellow)</t>
  </si>
</sst>
</file>

<file path=xl/styles.xml><?xml version="1.0" encoding="utf-8"?>
<styleSheet xmlns="http://schemas.openxmlformats.org/spreadsheetml/2006/main">
  <numFmts count="2">
    <numFmt numFmtId="164" formatCode="\+###;\-###;0"/>
    <numFmt numFmtId="165" formatCode="\$#,##0.00"/>
  </numFmts>
  <fonts count="8">
    <font>
      <sz val="10"/>
      <name val="Arial"/>
      <family val="2"/>
    </font>
    <font>
      <b/>
      <sz val="8"/>
      <color indexed="8"/>
      <name val="Times New Roman"/>
      <family val="1"/>
    </font>
    <font>
      <sz val="8"/>
      <name val="Verdana"/>
    </font>
    <font>
      <sz val="10"/>
      <name val="Arial"/>
      <family val="2"/>
    </font>
    <font>
      <b/>
      <sz val="10"/>
      <color rgb="FF000099"/>
      <name val="Arial"/>
      <family val="2"/>
    </font>
    <font>
      <sz val="10"/>
      <color rgb="FF00009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6FF"/>
        <bgColor indexed="31"/>
      </patternFill>
    </fill>
    <fill>
      <patternFill patternType="solid">
        <fgColor theme="0" tint="-0.249977111117893"/>
        <bgColor indexed="31"/>
      </patternFill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 style="medium">
        <color theme="0" tint="-0.499984740745262"/>
      </top>
      <bottom style="thin">
        <color indexed="8"/>
      </bottom>
      <diagonal/>
    </border>
    <border>
      <left style="thick">
        <color indexed="8"/>
      </left>
      <right style="medium">
        <color theme="0" tint="-0.499984740745262"/>
      </right>
      <top style="medium">
        <color theme="0" tint="-0.499984740745262"/>
      </top>
      <bottom style="thin">
        <color indexed="8"/>
      </bottom>
      <diagonal/>
    </border>
    <border>
      <left/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theme="0" tint="-0.24994659260841701"/>
      </top>
      <bottom/>
      <diagonal/>
    </border>
    <border>
      <left/>
      <right style="medium">
        <color theme="0" tint="-0.499984740745262"/>
      </right>
      <top style="medium">
        <color theme="0" tint="-0.24994659260841701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24994659260841701"/>
      </top>
      <bottom/>
      <diagonal/>
    </border>
    <border>
      <left style="medium">
        <color theme="0" tint="-0.499984740745262"/>
      </left>
      <right/>
      <top style="thin">
        <color indexed="8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thick">
        <color indexed="8"/>
      </right>
      <top style="medium">
        <color theme="0" tint="-0.499984740745262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theme="0" tint="-0.24994659260841701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499984740745262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indexed="8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indexed="8"/>
      </bottom>
      <diagonal/>
    </border>
    <border>
      <left style="medium">
        <color theme="0" tint="-0.24994659260841701"/>
      </left>
      <right style="thin">
        <color indexed="8"/>
      </right>
      <top/>
      <bottom/>
      <diagonal/>
    </border>
    <border>
      <left style="medium">
        <color theme="0" tint="-0.24994659260841701"/>
      </left>
      <right style="thin">
        <color indexed="8"/>
      </right>
      <top/>
      <bottom style="thin">
        <color indexed="8"/>
      </bottom>
      <diagonal/>
    </border>
    <border>
      <left style="medium">
        <color theme="0" tint="-0.24994659260841701"/>
      </left>
      <right style="thin">
        <color indexed="8"/>
      </right>
      <top/>
      <bottom style="medium">
        <color theme="0" tint="-0.499984740745262"/>
      </bottom>
      <diagonal/>
    </border>
    <border>
      <left style="medium">
        <color theme="0" tint="-0.24994659260841701"/>
      </left>
      <right style="thin">
        <color indexed="8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24994659260841701"/>
      </left>
      <right style="thin">
        <color indexed="8"/>
      </right>
      <top style="medium">
        <color theme="0" tint="-0.2499465926084170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9" fontId="3" fillId="0" borderId="0" applyFill="0" applyBorder="0" applyAlignment="0" applyProtection="0"/>
  </cellStyleXfs>
  <cellXfs count="73">
    <xf numFmtId="0" fontId="0" fillId="0" borderId="0" xfId="0"/>
    <xf numFmtId="0" fontId="0" fillId="0" borderId="0" xfId="0" applyFont="1" applyBorder="1"/>
    <xf numFmtId="0" fontId="0" fillId="0" borderId="0" xfId="0" applyFont="1"/>
    <xf numFmtId="165" fontId="0" fillId="2" borderId="1" xfId="0" applyNumberFormat="1" applyFont="1" applyFill="1" applyBorder="1"/>
    <xf numFmtId="165" fontId="0" fillId="2" borderId="2" xfId="0" applyNumberFormat="1" applyFont="1" applyFill="1" applyBorder="1"/>
    <xf numFmtId="0" fontId="0" fillId="2" borderId="0" xfId="0" applyFont="1" applyFill="1" applyBorder="1"/>
    <xf numFmtId="164" fontId="0" fillId="2" borderId="0" xfId="0" applyNumberFormat="1" applyFont="1" applyFill="1" applyBorder="1"/>
    <xf numFmtId="165" fontId="0" fillId="2" borderId="0" xfId="0" applyNumberFormat="1" applyFont="1" applyFill="1" applyBorder="1"/>
    <xf numFmtId="165" fontId="0" fillId="2" borderId="5" xfId="0" applyNumberFormat="1" applyFont="1" applyFill="1" applyBorder="1"/>
    <xf numFmtId="165" fontId="0" fillId="2" borderId="6" xfId="0" applyNumberFormat="1" applyFont="1" applyFill="1" applyBorder="1"/>
    <xf numFmtId="165" fontId="0" fillId="2" borderId="7" xfId="0" applyNumberFormat="1" applyFont="1" applyFill="1" applyBorder="1"/>
    <xf numFmtId="165" fontId="0" fillId="2" borderId="8" xfId="0" applyNumberFormat="1" applyFont="1" applyFill="1" applyBorder="1"/>
    <xf numFmtId="165" fontId="0" fillId="2" borderId="10" xfId="0" applyNumberFormat="1" applyFont="1" applyFill="1" applyBorder="1"/>
    <xf numFmtId="165" fontId="0" fillId="2" borderId="11" xfId="0" applyNumberFormat="1" applyFont="1" applyFill="1" applyBorder="1"/>
    <xf numFmtId="165" fontId="0" fillId="2" borderId="19" xfId="0" applyNumberFormat="1" applyFont="1" applyFill="1" applyBorder="1"/>
    <xf numFmtId="165" fontId="0" fillId="2" borderId="20" xfId="0" applyNumberFormat="1" applyFont="1" applyFill="1" applyBorder="1"/>
    <xf numFmtId="165" fontId="0" fillId="2" borderId="18" xfId="0" applyNumberFormat="1" applyFont="1" applyFill="1" applyBorder="1"/>
    <xf numFmtId="165" fontId="0" fillId="2" borderId="21" xfId="0" applyNumberFormat="1" applyFont="1" applyFill="1" applyBorder="1"/>
    <xf numFmtId="164" fontId="0" fillId="2" borderId="25" xfId="0" applyNumberFormat="1" applyFont="1" applyFill="1" applyBorder="1" applyAlignment="1">
      <alignment horizontal="center"/>
    </xf>
    <xf numFmtId="164" fontId="0" fillId="2" borderId="26" xfId="0" applyNumberFormat="1" applyFont="1" applyFill="1" applyBorder="1" applyAlignment="1">
      <alignment horizontal="center"/>
    </xf>
    <xf numFmtId="0" fontId="4" fillId="2" borderId="14" xfId="0" applyFont="1" applyFill="1" applyBorder="1"/>
    <xf numFmtId="0" fontId="4" fillId="2" borderId="13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5" fillId="2" borderId="12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3" xfId="0" applyFont="1" applyFill="1" applyBorder="1" applyAlignment="1"/>
    <xf numFmtId="0" fontId="4" fillId="2" borderId="27" xfId="0" applyFont="1" applyFill="1" applyBorder="1" applyAlignment="1"/>
    <xf numFmtId="0" fontId="4" fillId="2" borderId="13" xfId="0" applyFont="1" applyFill="1" applyBorder="1" applyAlignment="1">
      <alignment vertical="center"/>
    </xf>
    <xf numFmtId="0" fontId="4" fillId="0" borderId="13" xfId="0" applyFont="1" applyBorder="1"/>
    <xf numFmtId="165" fontId="0" fillId="0" borderId="28" xfId="0" applyNumberFormat="1" applyFont="1" applyBorder="1"/>
    <xf numFmtId="165" fontId="0" fillId="0" borderId="29" xfId="0" applyNumberFormat="1" applyFont="1" applyBorder="1"/>
    <xf numFmtId="165" fontId="0" fillId="0" borderId="30" xfId="0" applyNumberFormat="1" applyFont="1" applyBorder="1"/>
    <xf numFmtId="0" fontId="4" fillId="2" borderId="12" xfId="0" applyFont="1" applyFill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14" xfId="0" applyFont="1" applyFill="1" applyBorder="1" applyAlignment="1"/>
    <xf numFmtId="165" fontId="0" fillId="0" borderId="33" xfId="0" applyNumberFormat="1" applyFont="1" applyBorder="1"/>
    <xf numFmtId="0" fontId="0" fillId="0" borderId="34" xfId="0" applyFont="1" applyBorder="1"/>
    <xf numFmtId="0" fontId="0" fillId="0" borderId="35" xfId="0" applyFont="1" applyBorder="1"/>
    <xf numFmtId="0" fontId="0" fillId="0" borderId="36" xfId="0" applyFont="1" applyBorder="1"/>
    <xf numFmtId="0" fontId="0" fillId="0" borderId="37" xfId="0" applyFont="1" applyBorder="1"/>
    <xf numFmtId="0" fontId="0" fillId="0" borderId="38" xfId="0" applyFont="1" applyBorder="1"/>
    <xf numFmtId="9" fontId="0" fillId="0" borderId="38" xfId="1" applyNumberFormat="1" applyFont="1" applyFill="1" applyBorder="1" applyAlignment="1" applyProtection="1"/>
    <xf numFmtId="0" fontId="0" fillId="0" borderId="39" xfId="0" applyFont="1" applyBorder="1"/>
    <xf numFmtId="0" fontId="0" fillId="0" borderId="40" xfId="0" applyFont="1" applyBorder="1"/>
    <xf numFmtId="0" fontId="0" fillId="0" borderId="41" xfId="0" applyFont="1" applyBorder="1"/>
    <xf numFmtId="0" fontId="0" fillId="3" borderId="34" xfId="0" applyFont="1" applyFill="1" applyBorder="1"/>
    <xf numFmtId="0" fontId="0" fillId="3" borderId="35" xfId="0" applyFont="1" applyFill="1" applyBorder="1"/>
    <xf numFmtId="0" fontId="0" fillId="3" borderId="36" xfId="0" applyFont="1" applyFill="1" applyBorder="1"/>
    <xf numFmtId="0" fontId="0" fillId="3" borderId="37" xfId="0" applyFont="1" applyFill="1" applyBorder="1"/>
    <xf numFmtId="0" fontId="0" fillId="3" borderId="38" xfId="0" applyFont="1" applyFill="1" applyBorder="1"/>
    <xf numFmtId="0" fontId="0" fillId="3" borderId="39" xfId="0" applyFont="1" applyFill="1" applyBorder="1"/>
    <xf numFmtId="0" fontId="0" fillId="3" borderId="40" xfId="0" applyFont="1" applyFill="1" applyBorder="1"/>
    <xf numFmtId="0" fontId="0" fillId="3" borderId="41" xfId="0" applyFont="1" applyFill="1" applyBorder="1"/>
    <xf numFmtId="0" fontId="0" fillId="0" borderId="0" xfId="0" quotePrefix="1"/>
    <xf numFmtId="0" fontId="7" fillId="0" borderId="0" xfId="0" applyFont="1"/>
    <xf numFmtId="165" fontId="0" fillId="4" borderId="5" xfId="0" applyNumberFormat="1" applyFont="1" applyFill="1" applyBorder="1"/>
    <xf numFmtId="165" fontId="0" fillId="4" borderId="9" xfId="0" applyNumberFormat="1" applyFont="1" applyFill="1" applyBorder="1"/>
    <xf numFmtId="165" fontId="0" fillId="4" borderId="8" xfId="0" applyNumberFormat="1" applyFont="1" applyFill="1" applyBorder="1"/>
    <xf numFmtId="165" fontId="0" fillId="5" borderId="11" xfId="0" applyNumberFormat="1" applyFont="1" applyFill="1" applyBorder="1" applyAlignment="1" applyProtection="1">
      <protection locked="0"/>
    </xf>
    <xf numFmtId="165" fontId="0" fillId="5" borderId="5" xfId="0" applyNumberFormat="1" applyFont="1" applyFill="1" applyBorder="1" applyAlignment="1" applyProtection="1">
      <alignment vertical="center"/>
      <protection locked="0"/>
    </xf>
    <xf numFmtId="164" fontId="0" fillId="6" borderId="24" xfId="0" applyNumberFormat="1" applyFont="1" applyFill="1" applyBorder="1" applyAlignment="1" applyProtection="1">
      <alignment horizontal="center"/>
      <protection locked="0"/>
    </xf>
    <xf numFmtId="164" fontId="0" fillId="6" borderId="23" xfId="0" applyNumberFormat="1" applyFont="1" applyFill="1" applyBorder="1" applyAlignment="1" applyProtection="1">
      <alignment horizontal="center"/>
      <protection locked="0"/>
    </xf>
    <xf numFmtId="0" fontId="4" fillId="2" borderId="1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  <color rgb="FF0000FF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1153586</xdr:colOff>
      <xdr:row>17</xdr:row>
      <xdr:rowOff>158749</xdr:rowOff>
    </xdr:from>
    <xdr:to>
      <xdr:col>6</xdr:col>
      <xdr:colOff>529167</xdr:colOff>
      <xdr:row>24</xdr:row>
      <xdr:rowOff>158747</xdr:rowOff>
    </xdr:to>
    <xdr:cxnSp macro="">
      <xdr:nvCxnSpPr>
        <xdr:cNvPr id="3" name="Straight Arrow Connector 2"/>
        <xdr:cNvCxnSpPr/>
      </xdr:nvCxnSpPr>
      <xdr:spPr bwMode="auto">
        <a:xfrm rot="10800000" flipV="1">
          <a:off x="3608919" y="2857499"/>
          <a:ext cx="2148415" cy="113241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6</xdr:col>
      <xdr:colOff>10584</xdr:colOff>
      <xdr:row>26</xdr:row>
      <xdr:rowOff>137582</xdr:rowOff>
    </xdr:from>
    <xdr:to>
      <xdr:col>10</xdr:col>
      <xdr:colOff>920753</xdr:colOff>
      <xdr:row>33</xdr:row>
      <xdr:rowOff>84666</xdr:rowOff>
    </xdr:to>
    <xdr:cxnSp macro="">
      <xdr:nvCxnSpPr>
        <xdr:cNvPr id="7" name="Straight Arrow Connector 6"/>
        <xdr:cNvCxnSpPr/>
      </xdr:nvCxnSpPr>
      <xdr:spPr bwMode="auto">
        <a:xfrm rot="10800000" flipV="1">
          <a:off x="5238751" y="4286249"/>
          <a:ext cx="4042835" cy="1090084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6</xdr:col>
      <xdr:colOff>2</xdr:colOff>
      <xdr:row>26</xdr:row>
      <xdr:rowOff>148166</xdr:rowOff>
    </xdr:from>
    <xdr:to>
      <xdr:col>10</xdr:col>
      <xdr:colOff>920750</xdr:colOff>
      <xdr:row>36</xdr:row>
      <xdr:rowOff>95248</xdr:rowOff>
    </xdr:to>
    <xdr:cxnSp macro="">
      <xdr:nvCxnSpPr>
        <xdr:cNvPr id="9" name="Straight Arrow Connector 8"/>
        <xdr:cNvCxnSpPr/>
      </xdr:nvCxnSpPr>
      <xdr:spPr bwMode="auto">
        <a:xfrm rot="10800000" flipV="1">
          <a:off x="5228169" y="4296833"/>
          <a:ext cx="4053414" cy="1566332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L41"/>
  <sheetViews>
    <sheetView showGridLines="0" tabSelected="1" zoomScale="90" zoomScaleNormal="90" workbookViewId="0">
      <selection activeCell="F35" sqref="F35"/>
    </sheetView>
  </sheetViews>
  <sheetFormatPr defaultColWidth="15.7109375" defaultRowHeight="12.75"/>
  <cols>
    <col min="1" max="1" width="5.7109375" style="2" customWidth="1"/>
    <col min="2" max="3" width="2.7109375" style="2" customWidth="1"/>
    <col min="4" max="4" width="25.7109375" style="2" customWidth="1"/>
    <col min="5" max="8" width="20.7109375" style="2" customWidth="1"/>
    <col min="9" max="10" width="2.7109375" style="2" customWidth="1"/>
    <col min="11" max="16384" width="15.7109375" style="2"/>
  </cols>
  <sheetData>
    <row r="2" spans="2:12">
      <c r="B2" s="72" t="s">
        <v>14</v>
      </c>
      <c r="C2" s="72"/>
      <c r="D2" s="72"/>
      <c r="E2" s="72"/>
      <c r="F2" s="72"/>
      <c r="G2" s="72"/>
      <c r="H2" s="72"/>
      <c r="I2" s="72"/>
      <c r="J2" s="72"/>
    </row>
    <row r="4" spans="2:12">
      <c r="B4" t="s">
        <v>22</v>
      </c>
    </row>
    <row r="5" spans="2:12">
      <c r="B5" t="s">
        <v>15</v>
      </c>
    </row>
    <row r="7" spans="2:12">
      <c r="B7" s="2" t="s">
        <v>16</v>
      </c>
    </row>
    <row r="8" spans="2:12">
      <c r="B8" s="2" t="s">
        <v>17</v>
      </c>
    </row>
    <row r="9" spans="2:12">
      <c r="B9" t="s">
        <v>18</v>
      </c>
    </row>
    <row r="10" spans="2:12">
      <c r="B10" t="s">
        <v>19</v>
      </c>
    </row>
    <row r="11" spans="2:12">
      <c r="B11" t="s">
        <v>20</v>
      </c>
    </row>
    <row r="12" spans="2:12">
      <c r="B12"/>
    </row>
    <row r="13" spans="2:12">
      <c r="B13" t="s">
        <v>21</v>
      </c>
      <c r="L13"/>
    </row>
    <row r="14" spans="2:12">
      <c r="B14" t="s">
        <v>23</v>
      </c>
    </row>
    <row r="15" spans="2:12">
      <c r="B15" s="60" t="s">
        <v>24</v>
      </c>
    </row>
    <row r="16" spans="2:12">
      <c r="B16"/>
    </row>
    <row r="17" spans="2:12">
      <c r="B17" t="s">
        <v>27</v>
      </c>
    </row>
    <row r="18" spans="2:12">
      <c r="B18" t="s">
        <v>28</v>
      </c>
      <c r="G18" s="61" t="s">
        <v>25</v>
      </c>
    </row>
    <row r="19" spans="2:12">
      <c r="B19" t="s">
        <v>29</v>
      </c>
    </row>
    <row r="21" spans="2:12">
      <c r="B21" s="52"/>
      <c r="C21" s="53"/>
      <c r="D21" s="53"/>
      <c r="E21" s="53"/>
      <c r="F21" s="53"/>
      <c r="G21" s="53"/>
      <c r="H21" s="53"/>
      <c r="I21" s="53"/>
      <c r="J21" s="54"/>
    </row>
    <row r="22" spans="2:12" ht="13.5" thickBot="1">
      <c r="B22" s="55"/>
      <c r="C22" s="43"/>
      <c r="D22" s="44"/>
      <c r="E22" s="44"/>
      <c r="F22" s="44"/>
      <c r="G22" s="44"/>
      <c r="H22" s="44"/>
      <c r="I22" s="45"/>
      <c r="J22" s="56"/>
    </row>
    <row r="23" spans="2:12">
      <c r="B23" s="55"/>
      <c r="C23" s="46"/>
      <c r="D23" s="24"/>
      <c r="E23" s="25"/>
      <c r="F23" s="69" t="s">
        <v>0</v>
      </c>
      <c r="G23" s="70"/>
      <c r="H23" s="71"/>
      <c r="I23" s="47"/>
      <c r="J23" s="56"/>
    </row>
    <row r="24" spans="2:12" ht="13.5" thickBot="1">
      <c r="B24" s="55"/>
      <c r="C24" s="46"/>
      <c r="D24" s="26" t="s">
        <v>1</v>
      </c>
      <c r="E24" s="27" t="s">
        <v>2</v>
      </c>
      <c r="F24" s="28" t="s">
        <v>3</v>
      </c>
      <c r="G24" s="29" t="s">
        <v>4</v>
      </c>
      <c r="H24" s="30" t="s">
        <v>5</v>
      </c>
      <c r="I24" s="47"/>
      <c r="J24" s="56"/>
    </row>
    <row r="25" spans="2:12">
      <c r="B25" s="55"/>
      <c r="C25" s="46"/>
      <c r="D25" s="20" t="s">
        <v>8</v>
      </c>
      <c r="E25" s="67">
        <v>-260</v>
      </c>
      <c r="F25" s="14">
        <f>IF(F_ML&lt;0,F_ML,-10000/F_ML)</f>
        <v>-260</v>
      </c>
      <c r="G25" s="12">
        <v>100</v>
      </c>
      <c r="H25" s="13">
        <v>100</v>
      </c>
      <c r="I25" s="48"/>
      <c r="J25" s="56"/>
    </row>
    <row r="26" spans="2:12">
      <c r="B26" s="55"/>
      <c r="C26" s="46"/>
      <c r="D26" s="21" t="s">
        <v>9</v>
      </c>
      <c r="E26" s="68">
        <v>245</v>
      </c>
      <c r="F26" s="15">
        <f>IF(D_ML&lt;0,-10000/D_ML,D_ML)</f>
        <v>245</v>
      </c>
      <c r="G26" s="3">
        <v>-100</v>
      </c>
      <c r="H26" s="8">
        <v>-100</v>
      </c>
      <c r="I26" s="48"/>
      <c r="J26" s="56"/>
    </row>
    <row r="27" spans="2:12">
      <c r="B27" s="55"/>
      <c r="C27" s="46"/>
      <c r="D27" s="21" t="s">
        <v>10</v>
      </c>
      <c r="E27" s="68">
        <v>-125</v>
      </c>
      <c r="F27" s="15">
        <v>-100</v>
      </c>
      <c r="G27" s="3">
        <f>-G25</f>
        <v>-100</v>
      </c>
      <c r="H27" s="8">
        <f>IF(F_RL&gt;0,F_RL,-10000/F_RL)</f>
        <v>80</v>
      </c>
      <c r="I27" s="48"/>
      <c r="J27" s="56"/>
      <c r="L27" s="61" t="s">
        <v>26</v>
      </c>
    </row>
    <row r="28" spans="2:12">
      <c r="B28" s="55"/>
      <c r="C28" s="46"/>
      <c r="D28" s="21" t="s">
        <v>11</v>
      </c>
      <c r="E28" s="68">
        <v>110</v>
      </c>
      <c r="F28" s="15">
        <v>100</v>
      </c>
      <c r="G28" s="3">
        <v>100</v>
      </c>
      <c r="H28" s="8">
        <f>IF(D_RL&lt;0,D_RL,-10000/D_RL)</f>
        <v>-90.909090909090907</v>
      </c>
      <c r="I28" s="48"/>
      <c r="J28" s="56"/>
    </row>
    <row r="29" spans="2:12">
      <c r="B29" s="55"/>
      <c r="C29" s="46"/>
      <c r="D29" s="22" t="s">
        <v>12</v>
      </c>
      <c r="E29" s="18">
        <f>IF(-F29&lt;H29,-H29/F29,F29/H29)*100</f>
        <v>-200</v>
      </c>
      <c r="F29" s="16">
        <f t="shared" ref="F29:H30" si="0">F25+F27</f>
        <v>-360</v>
      </c>
      <c r="G29" s="4">
        <f t="shared" si="0"/>
        <v>0</v>
      </c>
      <c r="H29" s="9">
        <f t="shared" si="0"/>
        <v>180</v>
      </c>
      <c r="I29" s="48"/>
      <c r="J29" s="56"/>
    </row>
    <row r="30" spans="2:12" ht="13.5" thickBot="1">
      <c r="B30" s="55"/>
      <c r="C30" s="46"/>
      <c r="D30" s="23" t="s">
        <v>13</v>
      </c>
      <c r="E30" s="19">
        <f>IF(F30&lt;-H30,H30/F30,-F30/H30)*100</f>
        <v>180.71428571428572</v>
      </c>
      <c r="F30" s="17">
        <f t="shared" si="0"/>
        <v>345</v>
      </c>
      <c r="G30" s="10">
        <f t="shared" si="0"/>
        <v>0</v>
      </c>
      <c r="H30" s="11">
        <f t="shared" si="0"/>
        <v>-190.90909090909091</v>
      </c>
      <c r="I30" s="48"/>
      <c r="J30" s="56"/>
    </row>
    <row r="31" spans="2:12">
      <c r="B31" s="55"/>
      <c r="C31" s="46"/>
      <c r="D31" s="5"/>
      <c r="E31" s="6"/>
      <c r="F31" s="7"/>
      <c r="G31" s="1"/>
      <c r="H31" s="1"/>
      <c r="I31" s="47"/>
      <c r="J31" s="56"/>
    </row>
    <row r="32" spans="2:12" ht="13.5" thickBot="1">
      <c r="B32" s="55"/>
      <c r="C32" s="46"/>
      <c r="D32" s="1"/>
      <c r="E32" s="1"/>
      <c r="F32" s="1"/>
      <c r="G32" s="1"/>
      <c r="H32" s="1"/>
      <c r="I32" s="47"/>
      <c r="J32" s="56"/>
    </row>
    <row r="33" spans="2:10" ht="13.5" thickBot="1">
      <c r="B33" s="55"/>
      <c r="C33" s="46"/>
      <c r="D33" s="38" t="s">
        <v>1</v>
      </c>
      <c r="E33" s="39" t="s">
        <v>6</v>
      </c>
      <c r="F33" s="40" t="s">
        <v>7</v>
      </c>
      <c r="G33" s="1"/>
      <c r="H33" s="1"/>
      <c r="I33" s="47"/>
      <c r="J33" s="56"/>
    </row>
    <row r="34" spans="2:10">
      <c r="B34" s="55"/>
      <c r="C34" s="46"/>
      <c r="D34" s="41" t="str">
        <f>D29</f>
        <v>Favourite -1 Runline</v>
      </c>
      <c r="E34" s="42">
        <f>IF(E29&lt;0,-E29/100*F34,100/E29*F34)</f>
        <v>200</v>
      </c>
      <c r="F34" s="65">
        <v>100</v>
      </c>
      <c r="G34" s="1"/>
      <c r="H34" s="1"/>
      <c r="I34" s="47"/>
      <c r="J34" s="56"/>
    </row>
    <row r="35" spans="2:10">
      <c r="B35" s="55"/>
      <c r="C35" s="46"/>
      <c r="D35" s="31" t="str">
        <f>D25</f>
        <v>Favourite Moneyline</v>
      </c>
      <c r="E35" s="35">
        <f>IF(E25&lt;0,-E25/100*F35,100/E25*F35)</f>
        <v>144.44444444444446</v>
      </c>
      <c r="F35" s="62">
        <f>F34-F36</f>
        <v>55.555555555555557</v>
      </c>
      <c r="G35" s="1"/>
      <c r="H35" s="1"/>
      <c r="I35" s="47"/>
      <c r="J35" s="56"/>
    </row>
    <row r="36" spans="2:10">
      <c r="B36" s="55"/>
      <c r="C36" s="46"/>
      <c r="D36" s="32" t="str">
        <f>D27</f>
        <v>Favourite -1.5 Runline</v>
      </c>
      <c r="E36" s="36">
        <f>IF(E27&lt;0,-E27/100*F36,100/E27*F36)</f>
        <v>55.555555555555557</v>
      </c>
      <c r="F36" s="63">
        <f>H27/(100+H27)*F34</f>
        <v>44.444444444444443</v>
      </c>
      <c r="G36" s="1"/>
      <c r="H36" s="1"/>
      <c r="I36" s="47"/>
      <c r="J36" s="56"/>
    </row>
    <row r="37" spans="2:10">
      <c r="B37" s="55"/>
      <c r="C37" s="46"/>
      <c r="D37" s="33" t="str">
        <f>D30</f>
        <v>Underdog +1 Runline</v>
      </c>
      <c r="E37" s="35">
        <f>IF(E30&lt;0,-E30/100*F37,100/E30*F37)</f>
        <v>55.335968379446641</v>
      </c>
      <c r="F37" s="66">
        <v>100</v>
      </c>
      <c r="G37" s="1"/>
      <c r="H37" s="1"/>
      <c r="I37" s="47"/>
      <c r="J37" s="56"/>
    </row>
    <row r="38" spans="2:10">
      <c r="B38" s="55"/>
      <c r="C38" s="46"/>
      <c r="D38" s="34" t="str">
        <f>D26</f>
        <v>Underdog Moneyline</v>
      </c>
      <c r="E38" s="35">
        <f>IF(E26&lt;0,-E26/100*F38,100/E26*F38)</f>
        <v>28.985507246376812</v>
      </c>
      <c r="F38" s="62">
        <f>F26/(100+F26)*F37</f>
        <v>71.014492753623188</v>
      </c>
      <c r="G38" s="1"/>
      <c r="H38" s="1"/>
      <c r="I38" s="47"/>
      <c r="J38" s="56"/>
    </row>
    <row r="39" spans="2:10" ht="13.5" thickBot="1">
      <c r="B39" s="55"/>
      <c r="C39" s="46"/>
      <c r="D39" s="23" t="str">
        <f>D28</f>
        <v>Underdog +1.5 Runline</v>
      </c>
      <c r="E39" s="37">
        <f>IF(E28&lt;0,-E28/100*F39,100/E28*F39)</f>
        <v>26.350461133069828</v>
      </c>
      <c r="F39" s="64">
        <f>F37-F38</f>
        <v>28.985507246376812</v>
      </c>
      <c r="G39" s="1"/>
      <c r="H39" s="1"/>
      <c r="I39" s="47"/>
      <c r="J39" s="56"/>
    </row>
    <row r="40" spans="2:10">
      <c r="B40" s="55"/>
      <c r="C40" s="49"/>
      <c r="D40" s="50"/>
      <c r="E40" s="50"/>
      <c r="F40" s="50"/>
      <c r="G40" s="50"/>
      <c r="H40" s="50"/>
      <c r="I40" s="51"/>
      <c r="J40" s="56"/>
    </row>
    <row r="41" spans="2:10">
      <c r="B41" s="57"/>
      <c r="C41" s="58"/>
      <c r="D41" s="58"/>
      <c r="E41" s="58"/>
      <c r="F41" s="58"/>
      <c r="G41" s="58"/>
      <c r="H41" s="58"/>
      <c r="I41" s="58"/>
      <c r="J41" s="59"/>
    </row>
  </sheetData>
  <sheetProtection password="CAE3" sheet="1" objects="1" scenarios="1"/>
  <mergeCells count="2">
    <mergeCell ref="F23:H23"/>
    <mergeCell ref="B2:J2"/>
  </mergeCells>
  <phoneticPr fontId="2" type="noConversion"/>
  <pageMargins left="0.74791666666666667" right="0.74791666666666667" top="0.98402777777777783" bottom="0.98402777777777783" header="0.51180555555555562" footer="0.51180555555555562"/>
  <pageSetup firstPageNumber="0" orientation="portrait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_1 RL Conversion</vt:lpstr>
      <vt:lpstr>D_ML</vt:lpstr>
      <vt:lpstr>D_RL</vt:lpstr>
      <vt:lpstr>F_ML</vt:lpstr>
      <vt:lpstr>F_RL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</dc:creator>
  <cp:lastModifiedBy>harry</cp:lastModifiedBy>
  <dcterms:created xsi:type="dcterms:W3CDTF">2010-04-06T15:47:01Z</dcterms:created>
  <dcterms:modified xsi:type="dcterms:W3CDTF">2010-05-13T10:11:37Z</dcterms:modified>
</cp:coreProperties>
</file>