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24780" windowHeight="12405"/>
  </bookViews>
  <sheets>
    <sheet name="Sheet1" sheetId="1" r:id="rId1"/>
    <sheet name="Sheet2" sheetId="2" r:id="rId2"/>
    <sheet name="Sheet3" sheetId="3" r:id="rId3"/>
  </sheets>
  <definedNames>
    <definedName name="query?sid_guest_text_team_as_Home_Team_2Crest_as_Home_Rest_2C_o_3Ateam_as_Road_Team_2Co_3Arest_as_Road_Rest_2C_line_as_Home_Line_2C1.0_wins_2F_28wins_2Blosses_29_as_Home_Win__25age_2C_1.0_o_3Awins__2F__28o_3Awins__2B_o_3Alos" localSheetId="0">Sheet1!$A$14:$G$21</definedName>
  </definedNames>
  <calcPr calcId="125725"/>
</workbook>
</file>

<file path=xl/calcChain.xml><?xml version="1.0" encoding="utf-8"?>
<calcChain xmlns="http://schemas.openxmlformats.org/spreadsheetml/2006/main">
  <c r="I31" i="1"/>
  <c r="H31"/>
  <c r="J31" s="1"/>
  <c r="I30"/>
  <c r="H30"/>
  <c r="J30" s="1"/>
  <c r="I29"/>
  <c r="H29"/>
  <c r="J29" s="1"/>
  <c r="I28"/>
  <c r="H28"/>
  <c r="J28" s="1"/>
  <c r="I27"/>
  <c r="H27"/>
  <c r="J27" s="1"/>
  <c r="I26"/>
  <c r="H26"/>
  <c r="J26" s="1"/>
  <c r="I25"/>
  <c r="H25"/>
  <c r="J25" s="1"/>
  <c r="I24"/>
  <c r="H24"/>
  <c r="J24" s="1"/>
  <c r="I23"/>
  <c r="H23"/>
  <c r="J23" s="1"/>
  <c r="I22"/>
  <c r="H22"/>
  <c r="J22" s="1"/>
  <c r="I21"/>
  <c r="H21"/>
  <c r="J21" s="1"/>
  <c r="I20"/>
  <c r="H20"/>
  <c r="J20" s="1"/>
  <c r="I19"/>
  <c r="H19"/>
  <c r="J19" s="1"/>
  <c r="I18"/>
  <c r="H18"/>
  <c r="I17"/>
  <c r="H17"/>
  <c r="I16"/>
  <c r="H16"/>
  <c r="J18" l="1"/>
  <c r="L18" s="1"/>
  <c r="L19"/>
  <c r="K19"/>
  <c r="M19" s="1"/>
  <c r="N19" s="1"/>
  <c r="O19" s="1"/>
  <c r="P19" s="1"/>
  <c r="L20"/>
  <c r="K20"/>
  <c r="M20" s="1"/>
  <c r="N20" s="1"/>
  <c r="O20" s="1"/>
  <c r="P20" s="1"/>
  <c r="L21"/>
  <c r="K21"/>
  <c r="M21" s="1"/>
  <c r="N21" s="1"/>
  <c r="O21" s="1"/>
  <c r="P21" s="1"/>
  <c r="L22"/>
  <c r="K22"/>
  <c r="M22" s="1"/>
  <c r="N22" s="1"/>
  <c r="O22" s="1"/>
  <c r="P22" s="1"/>
  <c r="L23"/>
  <c r="K23"/>
  <c r="M23" s="1"/>
  <c r="N23" s="1"/>
  <c r="O23" s="1"/>
  <c r="P23" s="1"/>
  <c r="L24"/>
  <c r="K24"/>
  <c r="M24" s="1"/>
  <c r="N24" s="1"/>
  <c r="O24" s="1"/>
  <c r="P24" s="1"/>
  <c r="L25"/>
  <c r="K25"/>
  <c r="M25" s="1"/>
  <c r="N25" s="1"/>
  <c r="O25" s="1"/>
  <c r="P25" s="1"/>
  <c r="L26"/>
  <c r="K26"/>
  <c r="M26" s="1"/>
  <c r="N26" s="1"/>
  <c r="O26" s="1"/>
  <c r="P26" s="1"/>
  <c r="L27"/>
  <c r="K27"/>
  <c r="M27" s="1"/>
  <c r="N27" s="1"/>
  <c r="O27" s="1"/>
  <c r="P27" s="1"/>
  <c r="L28"/>
  <c r="K28"/>
  <c r="M28" s="1"/>
  <c r="N28" s="1"/>
  <c r="O28" s="1"/>
  <c r="P28" s="1"/>
  <c r="L29"/>
  <c r="K29"/>
  <c r="M29" s="1"/>
  <c r="N29" s="1"/>
  <c r="O29" s="1"/>
  <c r="P29" s="1"/>
  <c r="L30"/>
  <c r="K30"/>
  <c r="M30" s="1"/>
  <c r="N30" s="1"/>
  <c r="O30" s="1"/>
  <c r="P30" s="1"/>
  <c r="L31"/>
  <c r="K31"/>
  <c r="J16"/>
  <c r="K16" s="1"/>
  <c r="J17"/>
  <c r="K17" s="1"/>
  <c r="K18" l="1"/>
  <c r="M18" s="1"/>
  <c r="N18" s="1"/>
  <c r="O18" s="1"/>
  <c r="P18" s="1"/>
  <c r="R29"/>
  <c r="Q29"/>
  <c r="R27"/>
  <c r="Q27"/>
  <c r="R25"/>
  <c r="Q25"/>
  <c r="R23"/>
  <c r="Q23"/>
  <c r="R22"/>
  <c r="Q22"/>
  <c r="R21"/>
  <c r="Q21"/>
  <c r="R19"/>
  <c r="Q19"/>
  <c r="R30"/>
  <c r="Q30"/>
  <c r="R28"/>
  <c r="Q28"/>
  <c r="R26"/>
  <c r="Q26"/>
  <c r="R24"/>
  <c r="Q24"/>
  <c r="R20"/>
  <c r="Q20"/>
  <c r="M31"/>
  <c r="N31" s="1"/>
  <c r="O31" s="1"/>
  <c r="P31" s="1"/>
  <c r="L17"/>
  <c r="L16"/>
  <c r="M16" s="1"/>
  <c r="N16" s="1"/>
  <c r="O16" s="1"/>
  <c r="P16" s="1"/>
  <c r="Q16" s="1"/>
  <c r="M17"/>
  <c r="N17" s="1"/>
  <c r="O17" s="1"/>
  <c r="P17" s="1"/>
  <c r="R17" s="1"/>
  <c r="R18" l="1"/>
  <c r="Q18"/>
  <c r="R31"/>
  <c r="Q31"/>
  <c r="T18"/>
  <c r="S18"/>
  <c r="T20"/>
  <c r="S20"/>
  <c r="T24"/>
  <c r="U24" s="1"/>
  <c r="S24"/>
  <c r="T26"/>
  <c r="U26" s="1"/>
  <c r="S26"/>
  <c r="T28"/>
  <c r="U28" s="1"/>
  <c r="S28"/>
  <c r="T30"/>
  <c r="U30" s="1"/>
  <c r="S30"/>
  <c r="T19"/>
  <c r="S19"/>
  <c r="T21"/>
  <c r="S21"/>
  <c r="T22"/>
  <c r="U22" s="1"/>
  <c r="S22"/>
  <c r="T23"/>
  <c r="U23" s="1"/>
  <c r="S23"/>
  <c r="T25"/>
  <c r="U25" s="1"/>
  <c r="S25"/>
  <c r="T27"/>
  <c r="U27" s="1"/>
  <c r="S27"/>
  <c r="T29"/>
  <c r="U29" s="1"/>
  <c r="S29"/>
  <c r="Q17"/>
  <c r="R16"/>
  <c r="T16" s="1"/>
  <c r="T17"/>
  <c r="S17"/>
  <c r="U21" l="1"/>
  <c r="U19"/>
  <c r="U20"/>
  <c r="U18"/>
  <c r="T31"/>
  <c r="U31" s="1"/>
  <c r="S31"/>
  <c r="S16"/>
  <c r="U16" s="1"/>
  <c r="U17"/>
</calcChain>
</file>

<file path=xl/connections.xml><?xml version="1.0" encoding="utf-8"?>
<connections xmlns="http://schemas.openxmlformats.org/spreadsheetml/2006/main">
  <connection id="1" name="Connection" type="4" refreshedVersion="3" background="1" saveData="1">
    <webPr sourceData="1" parsePre="1" consecutive="1" xl2000="1" url="http://killersports.com/nba.py/query?sid=guest&amp;text=team+as+Home+Team%2Crest+as+Home+Rest%2C+o%3Ateam+as+Road+Team%2Co%3Arest+as+Road+Rest%2C+line+as+Home+Line%2C1.0*wins%2F%28wins%2Blosses%29+as+Home+Win+%25age%2C+1.0*o%3Awins+%2F+%28o%3Awins+%2B+o%3Alosses%29+as+Road+Win+%25age@date%3Dtoday+and+H&amp;submit=query" htmlTables="1">
      <tables count="1">
        <s v="DT_Table"/>
      </tables>
    </webPr>
  </connection>
</connections>
</file>

<file path=xl/sharedStrings.xml><?xml version="1.0" encoding="utf-8"?>
<sst xmlns="http://schemas.openxmlformats.org/spreadsheetml/2006/main" count="47" uniqueCount="45">
  <si>
    <t>Selected team</t>
  </si>
  <si>
    <t>0=No Play</t>
  </si>
  <si>
    <t>1=Play Selected</t>
  </si>
  <si>
    <t>2=Play Opposite</t>
  </si>
  <si>
    <t>FINAL</t>
  </si>
  <si>
    <t>RESULT</t>
  </si>
  <si>
    <t>1=Home</t>
  </si>
  <si>
    <t>0=Road</t>
  </si>
  <si>
    <t>Put Selected</t>
  </si>
  <si>
    <t>Divide</t>
  </si>
  <si>
    <t>by 20</t>
  </si>
  <si>
    <t>Add</t>
  </si>
  <si>
    <t>Result</t>
  </si>
  <si>
    <t>Change Win %age</t>
  </si>
  <si>
    <t>Round to 3 places</t>
  </si>
  <si>
    <t>Win %age</t>
  </si>
  <si>
    <t>on left.</t>
  </si>
  <si>
    <t>http://tinyurl.com/70-percent-NBA-system-v2</t>
  </si>
  <si>
    <t>into whole number.</t>
  </si>
  <si>
    <t>Sub</t>
  </si>
  <si>
    <t>tract</t>
  </si>
  <si>
    <t>+3 H</t>
  </si>
  <si>
    <t>-3 R</t>
  </si>
  <si>
    <t>in</t>
  </si>
  <si>
    <t>line</t>
  </si>
  <si>
    <t>Check</t>
  </si>
  <si>
    <t>for</t>
  </si>
  <si>
    <t>B2B</t>
  </si>
  <si>
    <t>team as Home Team,rest as Home Rest, o:team as Road Team,o:rest as Road Rest, line as Home Line,1.0*wins/(wins+losses) as Home Win %age, 1.0*o:wins / (o:wins + o:losses) as Road Win %age@date=today+1 and H</t>
  </si>
  <si>
    <t>date=today and site==home</t>
  </si>
  <si>
    <t>Home Team</t>
  </si>
  <si>
    <t>Home Rest</t>
  </si>
  <si>
    <t>Road Team</t>
  </si>
  <si>
    <t>Road Rest</t>
  </si>
  <si>
    <t>Home Line</t>
  </si>
  <si>
    <t>Home Win %age</t>
  </si>
  <si>
    <t>Road Win %age</t>
  </si>
  <si>
    <t>Refresh step 1) Just refresh the data and look in column U</t>
  </si>
  <si>
    <t>Copy/paste Step 1 - Click in cell A9.  This will open a window with today's games.</t>
  </si>
  <si>
    <t>Copy/paste Step 2 - On the page which opens, copy from "date=today and site=home" to the bottom of the last Road Win %age.</t>
  </si>
  <si>
    <t>Copy/paste Step 3, Paste starting in cell A14</t>
  </si>
  <si>
    <t>Copy/paste Step 4, look down column U to see if there are any plays</t>
  </si>
  <si>
    <t>Use Copy/paste steps 1-4 if you don't want to use the refresh, or you want to change the date.  On the page which opens, in the query box, near the right of all the code, change date=today to any date using the yyyymmdd format.</t>
  </si>
  <si>
    <t>Check the lines!!!  Line is for the home team.</t>
  </si>
  <si>
    <t>Home win %age and road win %age refer to overall win percentages for home and road teams.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</si>
</sst>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5">
    <fill>
      <patternFill patternType="none"/>
    </fill>
    <fill>
      <patternFill patternType="gray125"/>
    </fill>
    <fill>
      <patternFill patternType="solid">
        <fgColor rgb="FFFFC000"/>
        <bgColor indexed="64"/>
      </patternFill>
    </fill>
    <fill>
      <patternFill patternType="solid">
        <fgColor theme="0" tint="-0.34998626667073579"/>
        <bgColor indexed="64"/>
      </patternFill>
    </fill>
    <fill>
      <patternFill patternType="solid">
        <fgColor rgb="FF00B0F0"/>
        <bgColor indexed="64"/>
      </patternFill>
    </fill>
  </fills>
  <borders count="27">
    <border>
      <left/>
      <right/>
      <top/>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n">
        <color rgb="FF000000"/>
      </left>
      <right/>
      <top style="thick">
        <color rgb="FF000000"/>
      </top>
      <bottom/>
      <diagonal/>
    </border>
    <border>
      <left/>
      <right/>
      <top style="thick">
        <color rgb="FF000000"/>
      </top>
      <bottom/>
      <diagonal/>
    </border>
    <border>
      <left/>
      <right style="thick">
        <color auto="1"/>
      </right>
      <top style="thick">
        <color rgb="FF000000"/>
      </top>
      <bottom/>
      <diagonal/>
    </border>
    <border>
      <left style="thin">
        <color rgb="FF000000"/>
      </left>
      <right/>
      <top/>
      <bottom/>
      <diagonal/>
    </border>
    <border>
      <left/>
      <right style="thick">
        <color auto="1"/>
      </right>
      <top/>
      <bottom/>
      <diagonal/>
    </border>
    <border>
      <left/>
      <right style="thick">
        <color rgb="FF000000"/>
      </right>
      <top/>
      <bottom style="thick">
        <color rgb="FF000000"/>
      </bottom>
      <diagonal/>
    </border>
    <border>
      <left/>
      <right style="thick">
        <color rgb="FF000000"/>
      </right>
      <top/>
      <bottom/>
      <diagonal/>
    </border>
    <border>
      <left style="thick">
        <color rgb="FF000000"/>
      </left>
      <right style="thick">
        <color rgb="FF000000"/>
      </right>
      <top/>
      <bottom style="thick">
        <color rgb="FF000000"/>
      </bottom>
      <diagonal/>
    </border>
    <border>
      <left style="thick">
        <color rgb="FF000000"/>
      </left>
      <right style="thick">
        <color rgb="FF000000"/>
      </right>
      <top/>
      <bottom/>
      <diagonal/>
    </border>
    <border>
      <left/>
      <right style="thick">
        <color rgb="FF000000"/>
      </right>
      <top style="thick">
        <color rgb="FF000000"/>
      </top>
      <bottom/>
      <diagonal/>
    </border>
    <border>
      <left style="thick">
        <color rgb="FF000000"/>
      </left>
      <right style="thick">
        <color rgb="FF000000"/>
      </right>
      <top style="thick">
        <color rgb="FF000000"/>
      </top>
      <bottom/>
      <diagonal/>
    </border>
    <border>
      <left/>
      <right/>
      <top/>
      <bottom style="thick">
        <color rgb="FF000000"/>
      </bottom>
      <diagonal/>
    </border>
    <border>
      <left style="thick">
        <color rgb="FF000000"/>
      </left>
      <right/>
      <top style="thick">
        <color rgb="FF000000"/>
      </top>
      <bottom/>
      <diagonal/>
    </border>
    <border>
      <left style="thick">
        <color rgb="FF000000"/>
      </left>
      <right/>
      <top/>
      <bottom/>
      <diagonal/>
    </border>
    <border>
      <left style="thick">
        <color rgb="FF000000"/>
      </left>
      <right/>
      <top/>
      <bottom style="thick">
        <color rgb="FF000000"/>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2">
    <xf numFmtId="0" fontId="0" fillId="0" borderId="0"/>
    <xf numFmtId="0" fontId="1" fillId="0" borderId="0" applyNumberFormat="0" applyFill="0" applyBorder="0" applyAlignment="0" applyProtection="0">
      <alignment vertical="top"/>
      <protection locked="0"/>
    </xf>
  </cellStyleXfs>
  <cellXfs count="41">
    <xf numFmtId="0" fontId="0" fillId="0" borderId="0" xfId="0"/>
    <xf numFmtId="0" fontId="0" fillId="0" borderId="2" xfId="0" applyBorder="1"/>
    <xf numFmtId="0" fontId="0" fillId="0" borderId="4" xfId="0" applyBorder="1"/>
    <xf numFmtId="0" fontId="0" fillId="0" borderId="5" xfId="0" applyBorder="1"/>
    <xf numFmtId="0" fontId="0" fillId="0" borderId="7" xfId="0" applyBorder="1"/>
    <xf numFmtId="0" fontId="0" fillId="0" borderId="0" xfId="0" applyBorder="1"/>
    <xf numFmtId="0" fontId="0" fillId="0" borderId="8" xfId="0" applyBorder="1"/>
    <xf numFmtId="0" fontId="0" fillId="2" borderId="16" xfId="0" applyFill="1" applyBorder="1"/>
    <xf numFmtId="0" fontId="0" fillId="2" borderId="13" xfId="0" applyFill="1" applyBorder="1"/>
    <xf numFmtId="0" fontId="0" fillId="2" borderId="5" xfId="0" applyFill="1" applyBorder="1"/>
    <xf numFmtId="0" fontId="0" fillId="2" borderId="6" xfId="0" applyFill="1" applyBorder="1"/>
    <xf numFmtId="0" fontId="0" fillId="2" borderId="14" xfId="0" applyFill="1" applyBorder="1"/>
    <xf numFmtId="0" fontId="0" fillId="2" borderId="17" xfId="0" applyFill="1" applyBorder="1"/>
    <xf numFmtId="0" fontId="0" fillId="2" borderId="10" xfId="0" applyFill="1" applyBorder="1"/>
    <xf numFmtId="0" fontId="0" fillId="2" borderId="0" xfId="0" applyFill="1" applyBorder="1"/>
    <xf numFmtId="0" fontId="0" fillId="2" borderId="12" xfId="0" applyFill="1" applyBorder="1"/>
    <xf numFmtId="0" fontId="0" fillId="2" borderId="12" xfId="0" quotePrefix="1" applyFill="1" applyBorder="1"/>
    <xf numFmtId="0" fontId="0" fillId="2" borderId="2" xfId="0" applyFill="1" applyBorder="1"/>
    <xf numFmtId="0" fontId="0" fillId="2" borderId="18" xfId="0" applyFill="1" applyBorder="1"/>
    <xf numFmtId="0" fontId="0" fillId="2" borderId="9" xfId="0" applyFill="1" applyBorder="1"/>
    <xf numFmtId="0" fontId="0" fillId="2" borderId="15" xfId="0" applyFill="1" applyBorder="1"/>
    <xf numFmtId="0" fontId="0" fillId="2" borderId="11" xfId="0" applyFill="1" applyBorder="1"/>
    <xf numFmtId="0" fontId="0" fillId="2" borderId="11" xfId="0" quotePrefix="1" applyFill="1" applyBorder="1"/>
    <xf numFmtId="0" fontId="0" fillId="2" borderId="3" xfId="0" applyFill="1" applyBorder="1"/>
    <xf numFmtId="0" fontId="0" fillId="2" borderId="1" xfId="0" applyFill="1" applyBorder="1"/>
    <xf numFmtId="0" fontId="1" fillId="0" borderId="0" xfId="1" applyAlignment="1" applyProtection="1"/>
    <xf numFmtId="0" fontId="0" fillId="2" borderId="21" xfId="0" applyFill="1" applyBorder="1"/>
    <xf numFmtId="0" fontId="0" fillId="2" borderId="8" xfId="0" applyFill="1" applyBorder="1"/>
    <xf numFmtId="0" fontId="0" fillId="2" borderId="23" xfId="0" applyFill="1" applyBorder="1"/>
    <xf numFmtId="0" fontId="0" fillId="3" borderId="19" xfId="0" applyFill="1" applyBorder="1"/>
    <xf numFmtId="0" fontId="0" fillId="3" borderId="20" xfId="0" applyFill="1" applyBorder="1"/>
    <xf numFmtId="0" fontId="0" fillId="3" borderId="21" xfId="0" applyFill="1" applyBorder="1"/>
    <xf numFmtId="0" fontId="0" fillId="3" borderId="22" xfId="0" applyFill="1" applyBorder="1"/>
    <xf numFmtId="0" fontId="0" fillId="3" borderId="0" xfId="0" applyFill="1" applyBorder="1"/>
    <xf numFmtId="0" fontId="0" fillId="3" borderId="8" xfId="0" applyFill="1" applyBorder="1"/>
    <xf numFmtId="0" fontId="0" fillId="4" borderId="0" xfId="0" applyFill="1"/>
    <xf numFmtId="0" fontId="0" fillId="0" borderId="19" xfId="0" applyFill="1" applyBorder="1"/>
    <xf numFmtId="0" fontId="0" fillId="0" borderId="20" xfId="0" applyFill="1" applyBorder="1"/>
    <xf numFmtId="0" fontId="0" fillId="2" borderId="24" xfId="0" applyFill="1" applyBorder="1"/>
    <xf numFmtId="0" fontId="0" fillId="2" borderId="25" xfId="0" applyFill="1" applyBorder="1"/>
    <xf numFmtId="0" fontId="0" fillId="2" borderId="26" xfId="0" applyFill="1" applyBorder="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query?sid=guest&amp;text=team+as+Home+Team%2Crest+as+Home+Rest%2C+o%3Ateam+as+Road+Team%2Co%3Arest+as+Road+Rest%2C+line+as+Home+Line%2C1.0*wins%2F%28wins%2Blosses%29+as+Home+Win+%25age%2C+1.0*o%3Awins+%2F+%28o%3Awins+%2B+o%3Alos"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tinyurl.com/70-percent-NBA-system-v2" TargetMode="External"/></Relationships>
</file>

<file path=xl/worksheets/sheet1.xml><?xml version="1.0" encoding="utf-8"?>
<worksheet xmlns="http://schemas.openxmlformats.org/spreadsheetml/2006/main" xmlns:r="http://schemas.openxmlformats.org/officeDocument/2006/relationships">
  <dimension ref="A1:U31"/>
  <sheetViews>
    <sheetView tabSelected="1" zoomScaleNormal="100" workbookViewId="0">
      <selection activeCell="A16" sqref="A16"/>
    </sheetView>
  </sheetViews>
  <sheetFormatPr defaultRowHeight="15"/>
  <cols>
    <col min="1" max="1" width="26.140625" customWidth="1"/>
    <col min="2" max="2" width="10.5703125" bestFit="1" customWidth="1"/>
    <col min="3" max="3" width="13.42578125" customWidth="1"/>
    <col min="4" max="4" width="9.7109375" bestFit="1" customWidth="1"/>
    <col min="5" max="5" width="10.42578125" bestFit="1" customWidth="1"/>
    <col min="6" max="6" width="15.5703125" bestFit="1" customWidth="1"/>
    <col min="7" max="7" width="14.7109375" bestFit="1" customWidth="1"/>
    <col min="8" max="9" width="9" customWidth="1"/>
    <col min="10" max="10" width="7.28515625" customWidth="1"/>
    <col min="11" max="12" width="6.7109375" customWidth="1"/>
    <col min="13" max="13" width="6" bestFit="1" customWidth="1"/>
    <col min="14" max="14" width="6.7109375" bestFit="1" customWidth="1"/>
    <col min="15" max="15" width="6" bestFit="1" customWidth="1"/>
    <col min="17" max="17" width="13.140625" bestFit="1" customWidth="1"/>
    <col min="18" max="18" width="15.42578125" bestFit="1" customWidth="1"/>
    <col min="19" max="19" width="6.28515625" bestFit="1" customWidth="1"/>
    <col min="20" max="20" width="15.42578125" customWidth="1"/>
    <col min="21" max="21" width="16.7109375" customWidth="1"/>
  </cols>
  <sheetData>
    <row r="1" spans="1:21" ht="15.75" thickBot="1">
      <c r="A1" t="s">
        <v>42</v>
      </c>
    </row>
    <row r="2" spans="1:21" ht="15.75" thickTop="1">
      <c r="A2" s="29" t="s">
        <v>38</v>
      </c>
      <c r="B2" s="30"/>
      <c r="C2" s="30"/>
      <c r="D2" s="30"/>
      <c r="E2" s="30"/>
      <c r="F2" s="30"/>
      <c r="G2" s="30"/>
      <c r="H2" s="30"/>
      <c r="I2" s="31"/>
    </row>
    <row r="3" spans="1:21">
      <c r="A3" s="32" t="s">
        <v>39</v>
      </c>
      <c r="B3" s="33"/>
      <c r="C3" s="33"/>
      <c r="D3" s="33"/>
      <c r="E3" s="33"/>
      <c r="F3" s="33"/>
      <c r="G3" s="33"/>
      <c r="H3" s="33"/>
      <c r="I3" s="34"/>
    </row>
    <row r="4" spans="1:21">
      <c r="A4" s="32" t="s">
        <v>40</v>
      </c>
      <c r="B4" s="33"/>
      <c r="C4" s="33"/>
      <c r="D4" s="33"/>
      <c r="E4" s="33"/>
      <c r="F4" s="33"/>
      <c r="G4" s="33"/>
      <c r="H4" s="33"/>
      <c r="I4" s="34"/>
    </row>
    <row r="5" spans="1:21" ht="15.75" thickBot="1">
      <c r="A5" s="32" t="s">
        <v>41</v>
      </c>
      <c r="B5" s="33"/>
      <c r="C5" s="33"/>
      <c r="D5" s="33"/>
      <c r="E5" s="33"/>
      <c r="F5" s="33"/>
      <c r="G5" s="33"/>
      <c r="H5" s="33"/>
      <c r="I5" s="34"/>
    </row>
    <row r="6" spans="1:21" ht="16.5" thickTop="1" thickBot="1">
      <c r="A6" s="36"/>
      <c r="B6" s="37"/>
      <c r="C6" s="37"/>
      <c r="D6" s="37"/>
      <c r="E6" s="37"/>
      <c r="F6" s="37"/>
      <c r="G6" s="37"/>
      <c r="H6" s="37"/>
      <c r="I6" s="37"/>
    </row>
    <row r="7" spans="1:21" ht="16.5" thickTop="1" thickBot="1">
      <c r="A7" s="38" t="s">
        <v>37</v>
      </c>
      <c r="B7" s="39"/>
      <c r="C7" s="39"/>
      <c r="D7" s="40"/>
    </row>
    <row r="8" spans="1:21" ht="15.75" thickTop="1"/>
    <row r="9" spans="1:21">
      <c r="A9" s="25" t="s">
        <v>17</v>
      </c>
    </row>
    <row r="10" spans="1:21">
      <c r="A10" t="s">
        <v>28</v>
      </c>
    </row>
    <row r="12" spans="1:21" ht="15.75" thickBot="1">
      <c r="A12" s="35" t="s">
        <v>43</v>
      </c>
    </row>
    <row r="13" spans="1:21" ht="15.75" thickTop="1">
      <c r="A13" t="s">
        <v>44</v>
      </c>
      <c r="H13" s="7" t="s">
        <v>13</v>
      </c>
      <c r="I13" s="8"/>
      <c r="J13" s="8" t="s">
        <v>0</v>
      </c>
      <c r="K13" s="9" t="s">
        <v>8</v>
      </c>
      <c r="L13" s="10"/>
      <c r="M13" s="8"/>
      <c r="N13" s="11"/>
      <c r="O13" s="11"/>
      <c r="P13" s="11" t="s">
        <v>11</v>
      </c>
      <c r="Q13" s="11"/>
      <c r="R13" s="9" t="s">
        <v>1</v>
      </c>
      <c r="S13" s="24" t="s">
        <v>25</v>
      </c>
      <c r="T13" s="26" t="s">
        <v>25</v>
      </c>
      <c r="U13" s="24"/>
    </row>
    <row r="14" spans="1:21">
      <c r="A14" t="s">
        <v>29</v>
      </c>
      <c r="H14" s="12" t="s">
        <v>18</v>
      </c>
      <c r="I14" s="13"/>
      <c r="J14" s="13" t="s">
        <v>6</v>
      </c>
      <c r="K14" s="14" t="s">
        <v>15</v>
      </c>
      <c r="L14" s="13"/>
      <c r="M14" s="13" t="s">
        <v>19</v>
      </c>
      <c r="N14" s="15" t="s">
        <v>9</v>
      </c>
      <c r="O14" s="16" t="s">
        <v>21</v>
      </c>
      <c r="P14" s="15" t="s">
        <v>23</v>
      </c>
      <c r="Q14" s="15"/>
      <c r="R14" s="14" t="s">
        <v>2</v>
      </c>
      <c r="S14" s="17" t="s">
        <v>26</v>
      </c>
      <c r="T14" s="27" t="s">
        <v>24</v>
      </c>
      <c r="U14" s="17" t="s">
        <v>4</v>
      </c>
    </row>
    <row r="15" spans="1:21" ht="15.75" thickBot="1">
      <c r="A15" t="s">
        <v>30</v>
      </c>
      <c r="B15" t="s">
        <v>31</v>
      </c>
      <c r="C15" t="s">
        <v>32</v>
      </c>
      <c r="D15" t="s">
        <v>33</v>
      </c>
      <c r="E15" t="s">
        <v>34</v>
      </c>
      <c r="F15" t="s">
        <v>35</v>
      </c>
      <c r="G15" t="s">
        <v>36</v>
      </c>
      <c r="H15" s="18" t="s">
        <v>14</v>
      </c>
      <c r="I15" s="19"/>
      <c r="J15" s="19" t="s">
        <v>7</v>
      </c>
      <c r="K15" s="20" t="s">
        <v>16</v>
      </c>
      <c r="L15" s="19"/>
      <c r="M15" s="19" t="s">
        <v>20</v>
      </c>
      <c r="N15" s="21" t="s">
        <v>10</v>
      </c>
      <c r="O15" s="22" t="s">
        <v>22</v>
      </c>
      <c r="P15" s="21" t="s">
        <v>24</v>
      </c>
      <c r="Q15" s="21" t="s">
        <v>12</v>
      </c>
      <c r="R15" s="20" t="s">
        <v>3</v>
      </c>
      <c r="S15" s="23" t="s">
        <v>27</v>
      </c>
      <c r="T15" s="28"/>
      <c r="U15" s="23" t="s">
        <v>5</v>
      </c>
    </row>
    <row r="16" spans="1:21" ht="15.75" thickTop="1">
      <c r="H16" s="2">
        <f>ROUND(F16,3) * 1000</f>
        <v>0</v>
      </c>
      <c r="I16" s="3">
        <f>ROUND(G16,3) * 1000</f>
        <v>0</v>
      </c>
      <c r="J16" s="3">
        <f>IF(H16&gt;I16,1,0)</f>
        <v>0</v>
      </c>
      <c r="K16" s="3">
        <f>IF(J16=1,H16,I16)</f>
        <v>0</v>
      </c>
      <c r="L16" s="3">
        <f>IF(J16=1,I16,H16)</f>
        <v>0</v>
      </c>
      <c r="M16" s="3">
        <f>K16-L16</f>
        <v>0</v>
      </c>
      <c r="N16" s="3">
        <f>M16/20</f>
        <v>0</v>
      </c>
      <c r="O16" s="3">
        <f>IF(J16=1,N16+3,N16-3)</f>
        <v>-3</v>
      </c>
      <c r="P16" s="3">
        <f>IF(J16=1,O16+E16,O16-E16)</f>
        <v>-3</v>
      </c>
      <c r="Q16" s="3" t="str">
        <f>IF(P16&gt;=10,"play Selected", IF(P16&lt;=-1, "Play opposite","No play"))</f>
        <v>Play opposite</v>
      </c>
      <c r="R16" s="3">
        <f>IF(P16&gt;=10,1, IF(P16&lt;=-1, 2,0))</f>
        <v>2</v>
      </c>
      <c r="S16" s="5" t="str">
        <f>IF(AND(R16=1,J16=1,B16=0),"B2B",IF(AND(R16=1,J16=0,D16=0),"B2B",IF(AND(R16=2,J16=1,D16=0),"B2B",IF(AND(R16=2,J16=0,B16=0),"B2B",""))))</f>
        <v>B2B</v>
      </c>
      <c r="T16" s="6" t="str">
        <f>IF(AND(R16=1,J16=1,E16&lt;=-10),"DD Line",IF(AND(R16=1,J16=0,E16&gt;=10),"DD Line",IF(AND(R16=2,J16=1,E16&gt;=10),"DD Line",IF(AND(R16=2,J16=0,E16&lt;=-10),"DD Line",""))))</f>
        <v/>
      </c>
      <c r="U16" s="1" t="str">
        <f>IF(AND(T16="",S16="",R16=1,J16=1),"Play "&amp;A16,IF(AND(T16="",S16="",R16=1,J16=0),"Play "&amp;C16,IF(AND(T16="",S16="",R16=2,J16=1),"Play "&amp;C16,IF(AND(T16="",S16="",R16=2,J16=0),"Play "&amp;A16,"No Play"))))</f>
        <v>No Play</v>
      </c>
    </row>
    <row r="17" spans="8:21">
      <c r="H17" s="4">
        <f t="shared" ref="H17" si="0">ROUND(F17,3) * 1000</f>
        <v>0</v>
      </c>
      <c r="I17" s="5">
        <f t="shared" ref="I17" si="1">ROUND(G17,3) * 1000</f>
        <v>0</v>
      </c>
      <c r="J17" s="5">
        <f t="shared" ref="J17" si="2">IF(H17&gt;I17,1,0)</f>
        <v>0</v>
      </c>
      <c r="K17" s="5">
        <f t="shared" ref="K17" si="3">IF(J17=1,H17,I17)</f>
        <v>0</v>
      </c>
      <c r="L17" s="5">
        <f t="shared" ref="L17" si="4">IF(J17=1,I17,H17)</f>
        <v>0</v>
      </c>
      <c r="M17" s="5">
        <f t="shared" ref="M17" si="5">K17-L17</f>
        <v>0</v>
      </c>
      <c r="N17" s="5">
        <f t="shared" ref="N17" si="6">M17/20</f>
        <v>0</v>
      </c>
      <c r="O17" s="5">
        <f t="shared" ref="O17" si="7">IF(J17=1,N17+3,N17-3)</f>
        <v>-3</v>
      </c>
      <c r="P17" s="5">
        <f t="shared" ref="P17" si="8">IF(J17=1,O17+E17,O17-E17)</f>
        <v>-3</v>
      </c>
      <c r="Q17" s="5" t="str">
        <f t="shared" ref="Q17" si="9">IF(P17&gt;=10,"play Selected", IF(P17&lt;=-1, "Play opposite","No play"))</f>
        <v>Play opposite</v>
      </c>
      <c r="R17" s="5">
        <f t="shared" ref="R17" si="10">IF(P17&gt;=10,1, IF(P17&lt;=-1, 2,0))</f>
        <v>2</v>
      </c>
      <c r="S17" s="5" t="str">
        <f t="shared" ref="S17" si="11">IF(AND(R17=1,J17=1,B17=0),"B2B",IF(AND(R17=1,J17=0,D17=0),"B2B",IF(AND(R17=2,J17=1,D17=0),"B2B",IF(AND(R17=2,J17=0,B17=0),"B2B",""))))</f>
        <v>B2B</v>
      </c>
      <c r="T17" s="6" t="str">
        <f t="shared" ref="T17" si="12">IF(AND(R17=1,J17=1,E17&lt;=-10),"DD Line",IF(AND(R17=1,J17=0,E17&gt;=10),"DD Line",IF(AND(R17=2,J17=1,E17&gt;=10),"DD Line",IF(AND(R17=2,J17=0,E17&lt;=-10),"DD Line",""))))</f>
        <v/>
      </c>
      <c r="U17" s="1" t="str">
        <f t="shared" ref="U17" si="13">IF(AND(T17="",S17="",R17=1,J17=1),"Play "&amp;A17,IF(AND(T17="",S17="",R17=1,J17=0),"Play "&amp;C17,IF(AND(T17="",S17="",R17=2,J17=1),"Play "&amp;C17,IF(AND(T17="",S17="",R17=2,J17=0),"Play "&amp;A17,"No Play"))))</f>
        <v>No Play</v>
      </c>
    </row>
    <row r="18" spans="8:21">
      <c r="H18" s="4">
        <f t="shared" ref="H18:H31" si="14">ROUND(F18,3) * 1000</f>
        <v>0</v>
      </c>
      <c r="I18" s="5">
        <f t="shared" ref="I18:I31" si="15">ROUND(G18,3) * 1000</f>
        <v>0</v>
      </c>
      <c r="J18" s="5">
        <f t="shared" ref="J18:J31" si="16">IF(H18&gt;I18,1,0)</f>
        <v>0</v>
      </c>
      <c r="K18" s="5">
        <f t="shared" ref="K18:K31" si="17">IF(J18=1,H18,I18)</f>
        <v>0</v>
      </c>
      <c r="L18" s="5">
        <f t="shared" ref="L18:L31" si="18">IF(J18=1,I18,H18)</f>
        <v>0</v>
      </c>
      <c r="M18" s="5">
        <f t="shared" ref="M18:M31" si="19">K18-L18</f>
        <v>0</v>
      </c>
      <c r="N18" s="5">
        <f t="shared" ref="N18:N31" si="20">M18/20</f>
        <v>0</v>
      </c>
      <c r="O18" s="5">
        <f t="shared" ref="O18:O31" si="21">IF(J18=1,N18+3,N18-3)</f>
        <v>-3</v>
      </c>
      <c r="P18" s="5">
        <f t="shared" ref="P18:P31" si="22">IF(J18=1,O18+E18,O18-E18)</f>
        <v>-3</v>
      </c>
      <c r="Q18" s="5" t="str">
        <f t="shared" ref="Q18:Q31" si="23">IF(P18&gt;=10,"play Selected", IF(P18&lt;=-1, "Play opposite","No play"))</f>
        <v>Play opposite</v>
      </c>
      <c r="R18" s="5">
        <f t="shared" ref="R18:R31" si="24">IF(P18&gt;=10,1, IF(P18&lt;=-1, 2,0))</f>
        <v>2</v>
      </c>
      <c r="S18" s="5" t="str">
        <f t="shared" ref="S18:S31" si="25">IF(AND(R18=1,J18=1,B18=0),"B2B",IF(AND(R18=1,J18=0,D18=0),"B2B",IF(AND(R18=2,J18=1,D18=0),"B2B",IF(AND(R18=2,J18=0,B18=0),"B2B",""))))</f>
        <v>B2B</v>
      </c>
      <c r="T18" s="6" t="str">
        <f t="shared" ref="T18:T31" si="26">IF(AND(R18=1,J18=1,E18&lt;=-10),"DD Line",IF(AND(R18=1,J18=0,E18&gt;=10),"DD Line",IF(AND(R18=2,J18=1,E18&gt;=10),"DD Line",IF(AND(R18=2,J18=0,E18&lt;=-10),"DD Line",""))))</f>
        <v/>
      </c>
      <c r="U18" s="1" t="str">
        <f t="shared" ref="U18:U31" si="27">IF(AND(T18="",S18="",R18=1,J18=1),"Play "&amp;A18,IF(AND(T18="",S18="",R18=1,J18=0),"Play "&amp;C18,IF(AND(T18="",S18="",R18=2,J18=1),"Play "&amp;C18,IF(AND(T18="",S18="",R18=2,J18=0),"Play "&amp;A18,"No Play"))))</f>
        <v>No Play</v>
      </c>
    </row>
    <row r="19" spans="8:21">
      <c r="H19" s="4">
        <f t="shared" si="14"/>
        <v>0</v>
      </c>
      <c r="I19" s="5">
        <f t="shared" si="15"/>
        <v>0</v>
      </c>
      <c r="J19" s="5">
        <f t="shared" si="16"/>
        <v>0</v>
      </c>
      <c r="K19" s="5">
        <f t="shared" si="17"/>
        <v>0</v>
      </c>
      <c r="L19" s="5">
        <f t="shared" si="18"/>
        <v>0</v>
      </c>
      <c r="M19" s="5">
        <f t="shared" si="19"/>
        <v>0</v>
      </c>
      <c r="N19" s="5">
        <f t="shared" si="20"/>
        <v>0</v>
      </c>
      <c r="O19" s="5">
        <f t="shared" si="21"/>
        <v>-3</v>
      </c>
      <c r="P19" s="5">
        <f t="shared" si="22"/>
        <v>-3</v>
      </c>
      <c r="Q19" s="5" t="str">
        <f t="shared" si="23"/>
        <v>Play opposite</v>
      </c>
      <c r="R19" s="5">
        <f t="shared" si="24"/>
        <v>2</v>
      </c>
      <c r="S19" s="5" t="str">
        <f t="shared" si="25"/>
        <v>B2B</v>
      </c>
      <c r="T19" s="6" t="str">
        <f t="shared" si="26"/>
        <v/>
      </c>
      <c r="U19" s="1" t="str">
        <f t="shared" si="27"/>
        <v>No Play</v>
      </c>
    </row>
    <row r="20" spans="8:21">
      <c r="H20" s="4">
        <f t="shared" si="14"/>
        <v>0</v>
      </c>
      <c r="I20" s="5">
        <f t="shared" si="15"/>
        <v>0</v>
      </c>
      <c r="J20" s="5">
        <f t="shared" si="16"/>
        <v>0</v>
      </c>
      <c r="K20" s="5">
        <f t="shared" si="17"/>
        <v>0</v>
      </c>
      <c r="L20" s="5">
        <f t="shared" si="18"/>
        <v>0</v>
      </c>
      <c r="M20" s="5">
        <f t="shared" si="19"/>
        <v>0</v>
      </c>
      <c r="N20" s="5">
        <f t="shared" si="20"/>
        <v>0</v>
      </c>
      <c r="O20" s="5">
        <f t="shared" si="21"/>
        <v>-3</v>
      </c>
      <c r="P20" s="5">
        <f t="shared" si="22"/>
        <v>-3</v>
      </c>
      <c r="Q20" s="5" t="str">
        <f t="shared" si="23"/>
        <v>Play opposite</v>
      </c>
      <c r="R20" s="5">
        <f t="shared" si="24"/>
        <v>2</v>
      </c>
      <c r="S20" s="5" t="str">
        <f t="shared" si="25"/>
        <v>B2B</v>
      </c>
      <c r="T20" s="6" t="str">
        <f t="shared" si="26"/>
        <v/>
      </c>
      <c r="U20" s="1" t="str">
        <f t="shared" si="27"/>
        <v>No Play</v>
      </c>
    </row>
    <row r="21" spans="8:21">
      <c r="H21" s="4">
        <f t="shared" si="14"/>
        <v>0</v>
      </c>
      <c r="I21" s="5">
        <f t="shared" si="15"/>
        <v>0</v>
      </c>
      <c r="J21" s="5">
        <f t="shared" si="16"/>
        <v>0</v>
      </c>
      <c r="K21" s="5">
        <f t="shared" si="17"/>
        <v>0</v>
      </c>
      <c r="L21" s="5">
        <f t="shared" si="18"/>
        <v>0</v>
      </c>
      <c r="M21" s="5">
        <f t="shared" si="19"/>
        <v>0</v>
      </c>
      <c r="N21" s="5">
        <f t="shared" si="20"/>
        <v>0</v>
      </c>
      <c r="O21" s="5">
        <f t="shared" si="21"/>
        <v>-3</v>
      </c>
      <c r="P21" s="5">
        <f t="shared" si="22"/>
        <v>-3</v>
      </c>
      <c r="Q21" s="5" t="str">
        <f t="shared" si="23"/>
        <v>Play opposite</v>
      </c>
      <c r="R21" s="5">
        <f t="shared" si="24"/>
        <v>2</v>
      </c>
      <c r="S21" s="5" t="str">
        <f t="shared" si="25"/>
        <v>B2B</v>
      </c>
      <c r="T21" s="6" t="str">
        <f t="shared" si="26"/>
        <v/>
      </c>
      <c r="U21" s="1" t="str">
        <f t="shared" si="27"/>
        <v>No Play</v>
      </c>
    </row>
    <row r="22" spans="8:21">
      <c r="H22" s="4">
        <f t="shared" si="14"/>
        <v>0</v>
      </c>
      <c r="I22" s="5">
        <f t="shared" si="15"/>
        <v>0</v>
      </c>
      <c r="J22" s="5">
        <f t="shared" si="16"/>
        <v>0</v>
      </c>
      <c r="K22" s="5">
        <f t="shared" si="17"/>
        <v>0</v>
      </c>
      <c r="L22" s="5">
        <f t="shared" si="18"/>
        <v>0</v>
      </c>
      <c r="M22" s="5">
        <f t="shared" si="19"/>
        <v>0</v>
      </c>
      <c r="N22" s="5">
        <f t="shared" si="20"/>
        <v>0</v>
      </c>
      <c r="O22" s="5">
        <f t="shared" si="21"/>
        <v>-3</v>
      </c>
      <c r="P22" s="5">
        <f t="shared" si="22"/>
        <v>-3</v>
      </c>
      <c r="Q22" s="5" t="str">
        <f t="shared" si="23"/>
        <v>Play opposite</v>
      </c>
      <c r="R22" s="5">
        <f t="shared" si="24"/>
        <v>2</v>
      </c>
      <c r="S22" s="5" t="str">
        <f t="shared" si="25"/>
        <v>B2B</v>
      </c>
      <c r="T22" s="6" t="str">
        <f t="shared" si="26"/>
        <v/>
      </c>
      <c r="U22" s="1" t="str">
        <f t="shared" si="27"/>
        <v>No Play</v>
      </c>
    </row>
    <row r="23" spans="8:21">
      <c r="H23" s="4">
        <f t="shared" si="14"/>
        <v>0</v>
      </c>
      <c r="I23" s="5">
        <f t="shared" si="15"/>
        <v>0</v>
      </c>
      <c r="J23" s="5">
        <f t="shared" si="16"/>
        <v>0</v>
      </c>
      <c r="K23" s="5">
        <f t="shared" si="17"/>
        <v>0</v>
      </c>
      <c r="L23" s="5">
        <f t="shared" si="18"/>
        <v>0</v>
      </c>
      <c r="M23" s="5">
        <f t="shared" si="19"/>
        <v>0</v>
      </c>
      <c r="N23" s="5">
        <f t="shared" si="20"/>
        <v>0</v>
      </c>
      <c r="O23" s="5">
        <f t="shared" si="21"/>
        <v>-3</v>
      </c>
      <c r="P23" s="5">
        <f t="shared" si="22"/>
        <v>-3</v>
      </c>
      <c r="Q23" s="5" t="str">
        <f t="shared" si="23"/>
        <v>Play opposite</v>
      </c>
      <c r="R23" s="5">
        <f t="shared" si="24"/>
        <v>2</v>
      </c>
      <c r="S23" s="5" t="str">
        <f t="shared" si="25"/>
        <v>B2B</v>
      </c>
      <c r="T23" s="6" t="str">
        <f t="shared" si="26"/>
        <v/>
      </c>
      <c r="U23" s="1" t="str">
        <f t="shared" si="27"/>
        <v>No Play</v>
      </c>
    </row>
    <row r="24" spans="8:21">
      <c r="H24" s="4">
        <f t="shared" si="14"/>
        <v>0</v>
      </c>
      <c r="I24" s="5">
        <f t="shared" si="15"/>
        <v>0</v>
      </c>
      <c r="J24" s="5">
        <f t="shared" si="16"/>
        <v>0</v>
      </c>
      <c r="K24" s="5">
        <f t="shared" si="17"/>
        <v>0</v>
      </c>
      <c r="L24" s="5">
        <f t="shared" si="18"/>
        <v>0</v>
      </c>
      <c r="M24" s="5">
        <f t="shared" si="19"/>
        <v>0</v>
      </c>
      <c r="N24" s="5">
        <f t="shared" si="20"/>
        <v>0</v>
      </c>
      <c r="O24" s="5">
        <f t="shared" si="21"/>
        <v>-3</v>
      </c>
      <c r="P24" s="5">
        <f t="shared" si="22"/>
        <v>-3</v>
      </c>
      <c r="Q24" s="5" t="str">
        <f t="shared" si="23"/>
        <v>Play opposite</v>
      </c>
      <c r="R24" s="5">
        <f t="shared" si="24"/>
        <v>2</v>
      </c>
      <c r="S24" s="5" t="str">
        <f t="shared" si="25"/>
        <v>B2B</v>
      </c>
      <c r="T24" s="6" t="str">
        <f t="shared" si="26"/>
        <v/>
      </c>
      <c r="U24" s="1" t="str">
        <f t="shared" si="27"/>
        <v>No Play</v>
      </c>
    </row>
    <row r="25" spans="8:21">
      <c r="H25" s="4">
        <f t="shared" si="14"/>
        <v>0</v>
      </c>
      <c r="I25" s="5">
        <f t="shared" si="15"/>
        <v>0</v>
      </c>
      <c r="J25" s="5">
        <f t="shared" si="16"/>
        <v>0</v>
      </c>
      <c r="K25" s="5">
        <f t="shared" si="17"/>
        <v>0</v>
      </c>
      <c r="L25" s="5">
        <f t="shared" si="18"/>
        <v>0</v>
      </c>
      <c r="M25" s="5">
        <f t="shared" si="19"/>
        <v>0</v>
      </c>
      <c r="N25" s="5">
        <f t="shared" si="20"/>
        <v>0</v>
      </c>
      <c r="O25" s="5">
        <f t="shared" si="21"/>
        <v>-3</v>
      </c>
      <c r="P25" s="5">
        <f t="shared" si="22"/>
        <v>-3</v>
      </c>
      <c r="Q25" s="5" t="str">
        <f t="shared" si="23"/>
        <v>Play opposite</v>
      </c>
      <c r="R25" s="5">
        <f t="shared" si="24"/>
        <v>2</v>
      </c>
      <c r="S25" s="5" t="str">
        <f t="shared" si="25"/>
        <v>B2B</v>
      </c>
      <c r="T25" s="6" t="str">
        <f t="shared" si="26"/>
        <v/>
      </c>
      <c r="U25" s="1" t="str">
        <f t="shared" si="27"/>
        <v>No Play</v>
      </c>
    </row>
    <row r="26" spans="8:21">
      <c r="H26" s="4">
        <f t="shared" si="14"/>
        <v>0</v>
      </c>
      <c r="I26" s="5">
        <f t="shared" si="15"/>
        <v>0</v>
      </c>
      <c r="J26" s="5">
        <f t="shared" si="16"/>
        <v>0</v>
      </c>
      <c r="K26" s="5">
        <f t="shared" si="17"/>
        <v>0</v>
      </c>
      <c r="L26" s="5">
        <f t="shared" si="18"/>
        <v>0</v>
      </c>
      <c r="M26" s="5">
        <f t="shared" si="19"/>
        <v>0</v>
      </c>
      <c r="N26" s="5">
        <f t="shared" si="20"/>
        <v>0</v>
      </c>
      <c r="O26" s="5">
        <f t="shared" si="21"/>
        <v>-3</v>
      </c>
      <c r="P26" s="5">
        <f t="shared" si="22"/>
        <v>-3</v>
      </c>
      <c r="Q26" s="5" t="str">
        <f t="shared" si="23"/>
        <v>Play opposite</v>
      </c>
      <c r="R26" s="5">
        <f t="shared" si="24"/>
        <v>2</v>
      </c>
      <c r="S26" s="5" t="str">
        <f t="shared" si="25"/>
        <v>B2B</v>
      </c>
      <c r="T26" s="6" t="str">
        <f t="shared" si="26"/>
        <v/>
      </c>
      <c r="U26" s="1" t="str">
        <f t="shared" si="27"/>
        <v>No Play</v>
      </c>
    </row>
    <row r="27" spans="8:21">
      <c r="H27" s="4">
        <f t="shared" si="14"/>
        <v>0</v>
      </c>
      <c r="I27" s="5">
        <f t="shared" si="15"/>
        <v>0</v>
      </c>
      <c r="J27" s="5">
        <f t="shared" si="16"/>
        <v>0</v>
      </c>
      <c r="K27" s="5">
        <f t="shared" si="17"/>
        <v>0</v>
      </c>
      <c r="L27" s="5">
        <f t="shared" si="18"/>
        <v>0</v>
      </c>
      <c r="M27" s="5">
        <f t="shared" si="19"/>
        <v>0</v>
      </c>
      <c r="N27" s="5">
        <f t="shared" si="20"/>
        <v>0</v>
      </c>
      <c r="O27" s="5">
        <f t="shared" si="21"/>
        <v>-3</v>
      </c>
      <c r="P27" s="5">
        <f t="shared" si="22"/>
        <v>-3</v>
      </c>
      <c r="Q27" s="5" t="str">
        <f t="shared" si="23"/>
        <v>Play opposite</v>
      </c>
      <c r="R27" s="5">
        <f t="shared" si="24"/>
        <v>2</v>
      </c>
      <c r="S27" s="5" t="str">
        <f t="shared" si="25"/>
        <v>B2B</v>
      </c>
      <c r="T27" s="6" t="str">
        <f t="shared" si="26"/>
        <v/>
      </c>
      <c r="U27" s="1" t="str">
        <f t="shared" si="27"/>
        <v>No Play</v>
      </c>
    </row>
    <row r="28" spans="8:21">
      <c r="H28" s="4">
        <f t="shared" si="14"/>
        <v>0</v>
      </c>
      <c r="I28" s="5">
        <f t="shared" si="15"/>
        <v>0</v>
      </c>
      <c r="J28" s="5">
        <f t="shared" si="16"/>
        <v>0</v>
      </c>
      <c r="K28" s="5">
        <f t="shared" si="17"/>
        <v>0</v>
      </c>
      <c r="L28" s="5">
        <f t="shared" si="18"/>
        <v>0</v>
      </c>
      <c r="M28" s="5">
        <f t="shared" si="19"/>
        <v>0</v>
      </c>
      <c r="N28" s="5">
        <f t="shared" si="20"/>
        <v>0</v>
      </c>
      <c r="O28" s="5">
        <f t="shared" si="21"/>
        <v>-3</v>
      </c>
      <c r="P28" s="5">
        <f t="shared" si="22"/>
        <v>-3</v>
      </c>
      <c r="Q28" s="5" t="str">
        <f t="shared" si="23"/>
        <v>Play opposite</v>
      </c>
      <c r="R28" s="5">
        <f t="shared" si="24"/>
        <v>2</v>
      </c>
      <c r="S28" s="5" t="str">
        <f t="shared" si="25"/>
        <v>B2B</v>
      </c>
      <c r="T28" s="6" t="str">
        <f t="shared" si="26"/>
        <v/>
      </c>
      <c r="U28" s="1" t="str">
        <f t="shared" si="27"/>
        <v>No Play</v>
      </c>
    </row>
    <row r="29" spans="8:21">
      <c r="H29" s="4">
        <f t="shared" si="14"/>
        <v>0</v>
      </c>
      <c r="I29" s="5">
        <f t="shared" si="15"/>
        <v>0</v>
      </c>
      <c r="J29" s="5">
        <f t="shared" si="16"/>
        <v>0</v>
      </c>
      <c r="K29" s="5">
        <f t="shared" si="17"/>
        <v>0</v>
      </c>
      <c r="L29" s="5">
        <f t="shared" si="18"/>
        <v>0</v>
      </c>
      <c r="M29" s="5">
        <f t="shared" si="19"/>
        <v>0</v>
      </c>
      <c r="N29" s="5">
        <f t="shared" si="20"/>
        <v>0</v>
      </c>
      <c r="O29" s="5">
        <f t="shared" si="21"/>
        <v>-3</v>
      </c>
      <c r="P29" s="5">
        <f t="shared" si="22"/>
        <v>-3</v>
      </c>
      <c r="Q29" s="5" t="str">
        <f t="shared" si="23"/>
        <v>Play opposite</v>
      </c>
      <c r="R29" s="5">
        <f t="shared" si="24"/>
        <v>2</v>
      </c>
      <c r="S29" s="5" t="str">
        <f t="shared" si="25"/>
        <v>B2B</v>
      </c>
      <c r="T29" s="6" t="str">
        <f t="shared" si="26"/>
        <v/>
      </c>
      <c r="U29" s="1" t="str">
        <f t="shared" si="27"/>
        <v>No Play</v>
      </c>
    </row>
    <row r="30" spans="8:21">
      <c r="H30" s="4">
        <f t="shared" si="14"/>
        <v>0</v>
      </c>
      <c r="I30" s="5">
        <f t="shared" si="15"/>
        <v>0</v>
      </c>
      <c r="J30" s="5">
        <f t="shared" si="16"/>
        <v>0</v>
      </c>
      <c r="K30" s="5">
        <f t="shared" si="17"/>
        <v>0</v>
      </c>
      <c r="L30" s="5">
        <f t="shared" si="18"/>
        <v>0</v>
      </c>
      <c r="M30" s="5">
        <f t="shared" si="19"/>
        <v>0</v>
      </c>
      <c r="N30" s="5">
        <f t="shared" si="20"/>
        <v>0</v>
      </c>
      <c r="O30" s="5">
        <f t="shared" si="21"/>
        <v>-3</v>
      </c>
      <c r="P30" s="5">
        <f t="shared" si="22"/>
        <v>-3</v>
      </c>
      <c r="Q30" s="5" t="str">
        <f t="shared" si="23"/>
        <v>Play opposite</v>
      </c>
      <c r="R30" s="5">
        <f t="shared" si="24"/>
        <v>2</v>
      </c>
      <c r="S30" s="5" t="str">
        <f t="shared" si="25"/>
        <v>B2B</v>
      </c>
      <c r="T30" s="6" t="str">
        <f t="shared" si="26"/>
        <v/>
      </c>
      <c r="U30" s="1" t="str">
        <f t="shared" si="27"/>
        <v>No Play</v>
      </c>
    </row>
    <row r="31" spans="8:21">
      <c r="H31" s="4">
        <f t="shared" si="14"/>
        <v>0</v>
      </c>
      <c r="I31" s="5">
        <f t="shared" si="15"/>
        <v>0</v>
      </c>
      <c r="J31" s="5">
        <f t="shared" si="16"/>
        <v>0</v>
      </c>
      <c r="K31" s="5">
        <f t="shared" si="17"/>
        <v>0</v>
      </c>
      <c r="L31" s="5">
        <f t="shared" si="18"/>
        <v>0</v>
      </c>
      <c r="M31" s="5">
        <f t="shared" si="19"/>
        <v>0</v>
      </c>
      <c r="N31" s="5">
        <f t="shared" si="20"/>
        <v>0</v>
      </c>
      <c r="O31" s="5">
        <f t="shared" si="21"/>
        <v>-3</v>
      </c>
      <c r="P31" s="5">
        <f t="shared" si="22"/>
        <v>-3</v>
      </c>
      <c r="Q31" s="5" t="str">
        <f t="shared" si="23"/>
        <v>Play opposite</v>
      </c>
      <c r="R31" s="5">
        <f t="shared" si="24"/>
        <v>2</v>
      </c>
      <c r="S31" s="5" t="str">
        <f t="shared" si="25"/>
        <v>B2B</v>
      </c>
      <c r="T31" s="6" t="str">
        <f t="shared" si="26"/>
        <v/>
      </c>
      <c r="U31" s="1" t="str">
        <f t="shared" si="27"/>
        <v>No Play</v>
      </c>
    </row>
  </sheetData>
  <hyperlinks>
    <hyperlink ref="A9" r:id="rId1"/>
  </hyperlinks>
  <pageMargins left="0.7" right="0.7" top="0.75" bottom="0.75" header="0.3" footer="0.3"/>
  <pageSetup orientation="portrait" horizontalDpi="4294967294" verticalDpi="0"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Sheet1!query?sid_guest_text_team_as_Home_Team_2Crest_as_Home_Rest_2C_o_3Ateam_as_Road_Team_2Co_3Arest_as_Road_Rest_2C_line_as_Home_Line_2C1.0_wins_2F_28wins_2Blosses_29_as_Home_Win__25age_2C_1.0_o_3Awins__2F__28o_3Awins__2B_o_3Alos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dc:creator>
  <cp:lastModifiedBy>Bart</cp:lastModifiedBy>
  <dcterms:created xsi:type="dcterms:W3CDTF">2010-01-26T03:03:37Z</dcterms:created>
  <dcterms:modified xsi:type="dcterms:W3CDTF">2011-01-10T19:33:26Z</dcterms:modified>
</cp:coreProperties>
</file>