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930" yWindow="120" windowWidth="15195" windowHeight="7935" tabRatio="542"/>
  </bookViews>
  <sheets>
    <sheet name="Schedule" sheetId="24" r:id="rId1"/>
    <sheet name="Team" sheetId="22" r:id="rId2"/>
  </sheets>
  <calcPr calcId="125725"/>
</workbook>
</file>

<file path=xl/calcChain.xml><?xml version="1.0" encoding="utf-8"?>
<calcChain xmlns="http://schemas.openxmlformats.org/spreadsheetml/2006/main">
  <c r="J4" i="24"/>
  <c r="J5"/>
  <c r="J6"/>
  <c r="J7"/>
  <c r="J8"/>
  <c r="J10"/>
  <c r="J15"/>
  <c r="J17"/>
  <c r="J19"/>
  <c r="J22"/>
  <c r="J25"/>
  <c r="J27"/>
  <c r="J29"/>
  <c r="J30"/>
  <c r="J31"/>
  <c r="J33"/>
  <c r="J35"/>
  <c r="J36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4"/>
  <c r="L4" l="1"/>
  <c r="J12" s="1"/>
  <c r="L5"/>
  <c r="J9" s="1"/>
  <c r="L6"/>
  <c r="J11" s="1"/>
  <c r="L7"/>
  <c r="J24" s="1"/>
  <c r="L8"/>
  <c r="J23" s="1"/>
  <c r="L9"/>
  <c r="J13" s="1"/>
  <c r="L10"/>
  <c r="J20" s="1"/>
  <c r="L11"/>
  <c r="J14" s="1"/>
  <c r="L12"/>
  <c r="J34" s="1"/>
  <c r="L13"/>
  <c r="L14"/>
  <c r="L15"/>
  <c r="J16" s="1"/>
  <c r="L16"/>
  <c r="J37" s="1"/>
  <c r="L17"/>
  <c r="J18" s="1"/>
  <c r="L18"/>
  <c r="J21" s="1"/>
  <c r="L19"/>
  <c r="L20"/>
  <c r="J32" s="1"/>
  <c r="L21"/>
  <c r="L22"/>
  <c r="L23"/>
  <c r="J26" s="1"/>
  <c r="L24"/>
  <c r="J28" s="1"/>
  <c r="L25"/>
  <c r="L26"/>
  <c r="L27"/>
  <c r="L28"/>
  <c r="L29"/>
  <c r="L30"/>
  <c r="L31"/>
  <c r="L32"/>
  <c r="L33"/>
  <c r="L34"/>
  <c r="L35"/>
  <c r="L36"/>
  <c r="L37"/>
  <c r="H1" l="1"/>
  <c r="G1" i="22"/>
  <c r="A5" s="1" a="1"/>
  <c r="A5" s="1"/>
  <c r="D4" l="1" a="1"/>
  <c r="D4" s="1"/>
  <c r="C22" a="1"/>
  <c r="C22" s="1"/>
  <c r="C21" a="1"/>
  <c r="C21" s="1"/>
  <c r="B4" a="1"/>
  <c r="B4" s="1"/>
  <c r="E22" a="1"/>
  <c r="E22" s="1"/>
  <c r="A22" a="1"/>
  <c r="A22" s="1"/>
  <c r="A21" a="1"/>
  <c r="A21" s="1"/>
  <c r="E20" a="1"/>
  <c r="E20" s="1"/>
  <c r="E19" a="1"/>
  <c r="E19" s="1"/>
  <c r="E18" a="1"/>
  <c r="E18" s="1"/>
  <c r="A18" a="1"/>
  <c r="A18" s="1"/>
  <c r="A17" a="1"/>
  <c r="A17" s="1"/>
  <c r="A4" a="1"/>
  <c r="A4" s="1"/>
  <c r="E4" a="1"/>
  <c r="E4" s="1"/>
  <c r="H22" a="1"/>
  <c r="H22" s="1"/>
  <c r="D22" a="1"/>
  <c r="D22" s="1"/>
  <c r="H21" a="1"/>
  <c r="H21" s="1"/>
  <c r="D21" a="1"/>
  <c r="D21" s="1"/>
  <c r="H20" a="1"/>
  <c r="H20" s="1"/>
  <c r="D20" a="1"/>
  <c r="D20" s="1"/>
  <c r="H19" a="1"/>
  <c r="H19" s="1"/>
  <c r="D19" a="1"/>
  <c r="D19" s="1"/>
  <c r="H18" a="1"/>
  <c r="H18" s="1"/>
  <c r="D18" a="1"/>
  <c r="D18" s="1"/>
  <c r="H17" a="1"/>
  <c r="H17" s="1"/>
  <c r="D17" a="1"/>
  <c r="D17" s="1"/>
  <c r="H16" a="1"/>
  <c r="H16" s="1"/>
  <c r="D16" a="1"/>
  <c r="D16" s="1"/>
  <c r="H15" a="1"/>
  <c r="H15" s="1"/>
  <c r="D15" a="1"/>
  <c r="D15" s="1"/>
  <c r="H14" a="1"/>
  <c r="H14" s="1"/>
  <c r="D14" a="1"/>
  <c r="D14" s="1"/>
  <c r="H13" a="1"/>
  <c r="H13" s="1"/>
  <c r="D13" a="1"/>
  <c r="D13" s="1"/>
  <c r="H12" a="1"/>
  <c r="H12" s="1"/>
  <c r="D12" a="1"/>
  <c r="D12" s="1"/>
  <c r="H11" a="1"/>
  <c r="H11" s="1"/>
  <c r="D11" a="1"/>
  <c r="D11" s="1"/>
  <c r="H10" a="1"/>
  <c r="H10" s="1"/>
  <c r="D10" a="1"/>
  <c r="D10" s="1"/>
  <c r="H9" a="1"/>
  <c r="H9" s="1"/>
  <c r="D9" a="1"/>
  <c r="D9" s="1"/>
  <c r="H8" a="1"/>
  <c r="H8" s="1"/>
  <c r="D8" a="1"/>
  <c r="D8" s="1"/>
  <c r="H7" a="1"/>
  <c r="H7" s="1"/>
  <c r="D7" a="1"/>
  <c r="D7" s="1"/>
  <c r="H6" a="1"/>
  <c r="H6" s="1"/>
  <c r="D6" a="1"/>
  <c r="D6" s="1"/>
  <c r="H5" a="1"/>
  <c r="H5" s="1"/>
  <c r="D5" a="1"/>
  <c r="D5" s="1"/>
  <c r="H4" a="1"/>
  <c r="H4" s="1"/>
  <c r="G22" a="1"/>
  <c r="G22" s="1"/>
  <c r="G21" a="1"/>
  <c r="G21" s="1"/>
  <c r="G20" a="1"/>
  <c r="G20" s="1"/>
  <c r="C20" a="1"/>
  <c r="C20" s="1"/>
  <c r="G19" a="1"/>
  <c r="G19" s="1"/>
  <c r="C19" a="1"/>
  <c r="C19" s="1"/>
  <c r="G18" a="1"/>
  <c r="G18" s="1"/>
  <c r="C18" a="1"/>
  <c r="C18" s="1"/>
  <c r="G17" a="1"/>
  <c r="G17" s="1"/>
  <c r="C17" a="1"/>
  <c r="C17" s="1"/>
  <c r="G16" a="1"/>
  <c r="G16" s="1"/>
  <c r="C16" a="1"/>
  <c r="C16" s="1"/>
  <c r="G15" a="1"/>
  <c r="G15" s="1"/>
  <c r="C15" a="1"/>
  <c r="C15" s="1"/>
  <c r="G14" a="1"/>
  <c r="G14" s="1"/>
  <c r="C14" a="1"/>
  <c r="C14" s="1"/>
  <c r="G13" a="1"/>
  <c r="G13" s="1"/>
  <c r="C13" a="1"/>
  <c r="C13" s="1"/>
  <c r="G12" a="1"/>
  <c r="G12" s="1"/>
  <c r="C12" a="1"/>
  <c r="C12" s="1"/>
  <c r="G11" a="1"/>
  <c r="G11" s="1"/>
  <c r="C11" a="1"/>
  <c r="C11" s="1"/>
  <c r="G10" a="1"/>
  <c r="G10" s="1"/>
  <c r="C10" a="1"/>
  <c r="C10" s="1"/>
  <c r="G9" a="1"/>
  <c r="G9" s="1"/>
  <c r="C9" a="1"/>
  <c r="C9" s="1"/>
  <c r="G8" a="1"/>
  <c r="G8" s="1"/>
  <c r="C8" a="1"/>
  <c r="C8" s="1"/>
  <c r="G7" a="1"/>
  <c r="G7" s="1"/>
  <c r="C7" a="1"/>
  <c r="C7" s="1"/>
  <c r="G6" a="1"/>
  <c r="G6" s="1"/>
  <c r="C6" a="1"/>
  <c r="C6" s="1"/>
  <c r="G5" a="1"/>
  <c r="G5" s="1"/>
  <c r="C5" a="1"/>
  <c r="C5" s="1"/>
  <c r="G4" a="1"/>
  <c r="G4" s="1"/>
  <c r="C4" a="1"/>
  <c r="C4" s="1"/>
  <c r="F22" a="1"/>
  <c r="F22" s="1"/>
  <c r="B22" a="1"/>
  <c r="B22" s="1"/>
  <c r="F21" a="1"/>
  <c r="F21" s="1"/>
  <c r="B21" a="1"/>
  <c r="B21" s="1"/>
  <c r="F20" a="1"/>
  <c r="F20" s="1"/>
  <c r="B20" a="1"/>
  <c r="B20" s="1"/>
  <c r="F19" a="1"/>
  <c r="F19" s="1"/>
  <c r="B19" a="1"/>
  <c r="B19" s="1"/>
  <c r="F18" a="1"/>
  <c r="F18" s="1"/>
  <c r="B18" a="1"/>
  <c r="B18" s="1"/>
  <c r="F17" a="1"/>
  <c r="F17" s="1"/>
  <c r="B17" a="1"/>
  <c r="B17" s="1"/>
  <c r="F16" a="1"/>
  <c r="F16" s="1"/>
  <c r="B16" a="1"/>
  <c r="B16" s="1"/>
  <c r="F15" a="1"/>
  <c r="F15" s="1"/>
  <c r="B15" a="1"/>
  <c r="B15" s="1"/>
  <c r="F14" a="1"/>
  <c r="F14" s="1"/>
  <c r="B14" a="1"/>
  <c r="B14" s="1"/>
  <c r="F13" a="1"/>
  <c r="F13" s="1"/>
  <c r="B13" a="1"/>
  <c r="B13" s="1"/>
  <c r="F12" a="1"/>
  <c r="F12" s="1"/>
  <c r="B12" a="1"/>
  <c r="B12" s="1"/>
  <c r="F11" a="1"/>
  <c r="F11" s="1"/>
  <c r="B11" a="1"/>
  <c r="B11" s="1"/>
  <c r="F10" a="1"/>
  <c r="F10" s="1"/>
  <c r="B10" a="1"/>
  <c r="B10" s="1"/>
  <c r="F9" a="1"/>
  <c r="F9" s="1"/>
  <c r="B9" a="1"/>
  <c r="B9" s="1"/>
  <c r="F8" a="1"/>
  <c r="F8" s="1"/>
  <c r="B8" a="1"/>
  <c r="B8" s="1"/>
  <c r="F7" a="1"/>
  <c r="F7" s="1"/>
  <c r="B7" a="1"/>
  <c r="B7" s="1"/>
  <c r="F6" a="1"/>
  <c r="F6" s="1"/>
  <c r="B6" a="1"/>
  <c r="B6" s="1"/>
  <c r="F5" a="1"/>
  <c r="F5" s="1"/>
  <c r="B5" a="1"/>
  <c r="B5" s="1"/>
  <c r="F4" a="1"/>
  <c r="F4" s="1"/>
  <c r="E21" a="1"/>
  <c r="E21" s="1"/>
  <c r="A20" a="1"/>
  <c r="A20" s="1"/>
  <c r="A19" a="1"/>
  <c r="A19" s="1"/>
  <c r="E17" a="1"/>
  <c r="E17" s="1"/>
  <c r="E16" a="1"/>
  <c r="E16" s="1"/>
  <c r="A16" a="1"/>
  <c r="A16" s="1"/>
  <c r="E15" a="1"/>
  <c r="E15" s="1"/>
  <c r="A15" a="1"/>
  <c r="A15" s="1"/>
  <c r="E14" a="1"/>
  <c r="E14" s="1"/>
  <c r="A14" a="1"/>
  <c r="A14" s="1"/>
  <c r="E13" a="1"/>
  <c r="E13" s="1"/>
  <c r="A13" a="1"/>
  <c r="A13" s="1"/>
  <c r="E12" a="1"/>
  <c r="E12" s="1"/>
  <c r="A12" a="1"/>
  <c r="A12" s="1"/>
  <c r="E11" a="1"/>
  <c r="E11" s="1"/>
  <c r="A11" a="1"/>
  <c r="A11" s="1"/>
  <c r="E10" a="1"/>
  <c r="E10" s="1"/>
  <c r="A10" a="1"/>
  <c r="A10" s="1"/>
  <c r="E9" a="1"/>
  <c r="E9" s="1"/>
  <c r="A9" a="1"/>
  <c r="A9" s="1"/>
  <c r="E8" a="1"/>
  <c r="E8" s="1"/>
  <c r="A8" a="1"/>
  <c r="A8" s="1"/>
  <c r="E7" a="1"/>
  <c r="E7" s="1"/>
  <c r="A7" a="1"/>
  <c r="A7" s="1"/>
  <c r="E6" a="1"/>
  <c r="E6" s="1"/>
  <c r="A6" a="1"/>
  <c r="A6" s="1"/>
  <c r="E5" a="1"/>
  <c r="E5" s="1"/>
</calcChain>
</file>

<file path=xl/sharedStrings.xml><?xml version="1.0" encoding="utf-8"?>
<sst xmlns="http://schemas.openxmlformats.org/spreadsheetml/2006/main" count="147" uniqueCount="47">
  <si>
    <t>For more about this sort of array formula see these videos:</t>
  </si>
  <si>
    <t xml:space="preserve">Excel Magic Trick 358: Part 1: Return Multiple Items From </t>
  </si>
  <si>
    <t xml:space="preserve">Excel Magic Trick 360: Part 3: Return Multiple Items From </t>
  </si>
  <si>
    <t xml:space="preserve">Excel Magic Trick 359: Part 2: Return Multiple Items From </t>
  </si>
  <si>
    <t>For the basics of array formulas see this playlist:</t>
  </si>
  <si>
    <t>http://www.youtube.com/view_play_list?p=007E7E9CA63304D3</t>
  </si>
  <si>
    <t>Ctrl + T to create Table that has dynamic ranges</t>
  </si>
  <si>
    <t>Week #</t>
  </si>
  <si>
    <t>Date</t>
  </si>
  <si>
    <t>Opponent</t>
  </si>
  <si>
    <t>G #</t>
  </si>
  <si>
    <t>H/A</t>
  </si>
  <si>
    <t>Res</t>
  </si>
  <si>
    <t>Profit</t>
  </si>
  <si>
    <t>Home</t>
  </si>
  <si>
    <t>Away</t>
  </si>
  <si>
    <t>Kansas City</t>
  </si>
  <si>
    <t>Jacksonville</t>
  </si>
  <si>
    <t>Arizona</t>
  </si>
  <si>
    <t>Cleveland</t>
  </si>
  <si>
    <t>Seattle</t>
  </si>
  <si>
    <t>X</t>
  </si>
  <si>
    <t>St Louis</t>
  </si>
  <si>
    <t>Tampa Bay</t>
  </si>
  <si>
    <t>Qual Games</t>
  </si>
  <si>
    <t>Team</t>
  </si>
  <si>
    <t>Bet Team</t>
  </si>
  <si>
    <t>Buffalo</t>
  </si>
  <si>
    <t>Green Bay</t>
  </si>
  <si>
    <t>New Orleans</t>
  </si>
  <si>
    <t>Detroit</t>
  </si>
  <si>
    <t>New England</t>
  </si>
  <si>
    <t>Indianapolis</t>
  </si>
  <si>
    <t>NY (Jets)</t>
  </si>
  <si>
    <t>Baltimore</t>
  </si>
  <si>
    <t>Minnesota</t>
  </si>
  <si>
    <t>Philidelphia</t>
  </si>
  <si>
    <t>NY (Giants)</t>
  </si>
  <si>
    <t>Dallas</t>
  </si>
  <si>
    <t>Pittsburgh</t>
  </si>
  <si>
    <t>Bet Unit</t>
  </si>
  <si>
    <t>Risk</t>
  </si>
  <si>
    <t>Line</t>
  </si>
  <si>
    <t>Spread</t>
  </si>
  <si>
    <t>W/L</t>
  </si>
  <si>
    <t>Win</t>
  </si>
  <si>
    <t>Column1</t>
  </si>
</sst>
</file>

<file path=xl/styles.xml><?xml version="1.0" encoding="utf-8"?>
<styleSheet xmlns="http://schemas.openxmlformats.org/spreadsheetml/2006/main">
  <numFmts count="1">
    <numFmt numFmtId="164" formatCode="mm/dd/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2" fillId="0" borderId="1" xfId="0" applyFont="1" applyBorder="1"/>
    <xf numFmtId="0" fontId="3" fillId="0" borderId="0" xfId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164" fontId="0" fillId="2" borderId="1" xfId="0" applyNumberFormat="1" applyFill="1" applyBorder="1"/>
    <xf numFmtId="0" fontId="0" fillId="0" borderId="0" xfId="0" applyBorder="1"/>
    <xf numFmtId="0" fontId="0" fillId="2" borderId="0" xfId="0" applyFill="1" applyBorder="1"/>
    <xf numFmtId="0" fontId="1" fillId="0" borderId="0" xfId="0" applyFont="1" applyBorder="1"/>
    <xf numFmtId="1" fontId="0" fillId="2" borderId="0" xfId="0" applyNumberFormat="1" applyFill="1" applyBorder="1"/>
    <xf numFmtId="164" fontId="0" fillId="2" borderId="0" xfId="0" applyNumberFormat="1" applyFill="1" applyBorder="1"/>
    <xf numFmtId="0" fontId="0" fillId="2" borderId="0" xfId="0" applyNumberFormat="1" applyFill="1" applyBorder="1"/>
    <xf numFmtId="0" fontId="0" fillId="0" borderId="0" xfId="0" applyFill="1" applyBorder="1"/>
  </cellXfs>
  <cellStyles count="2">
    <cellStyle name="Hyperlink" xfId="1" builtinId="8"/>
    <cellStyle name="Normal" xfId="0" builtinId="0"/>
  </cellStyles>
  <dxfs count="14">
    <dxf>
      <numFmt numFmtId="0" formatCode="General"/>
      <fill>
        <patternFill patternType="solid">
          <fgColor indexed="64"/>
          <bgColor rgb="FFCCFFCC"/>
        </patternFill>
      </fill>
    </dxf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</dxf>
    <dxf>
      <numFmt numFmtId="164" formatCode="mm/dd/yy;@"/>
      <fill>
        <patternFill patternType="solid">
          <fgColor indexed="64"/>
          <bgColor rgb="FFCCFFCC"/>
        </patternFill>
      </fill>
    </dxf>
    <dxf>
      <numFmt numFmtId="1" formatCode="0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Schedule" displayName="Schedule" ref="A3:L37" totalsRowShown="0" headerRowDxfId="13" dataDxfId="12">
  <autoFilter ref="A3:L37">
    <filterColumn colId="4"/>
  </autoFilter>
  <sortState ref="A4:H37">
    <sortCondition ref="A3:A37"/>
  </sortState>
  <tableColumns count="12">
    <tableColumn id="1" name="Week #" dataDxfId="11"/>
    <tableColumn id="2" name="Date" dataDxfId="10"/>
    <tableColumn id="3" name="G #" dataDxfId="9"/>
    <tableColumn id="4" name="Bet Team" dataDxfId="8"/>
    <tableColumn id="13" name="Column1" dataDxfId="1">
      <calculatedColumnFormula>Schedule[[#This Row],[Bet Team]]&amp;Schedule[[#This Row],[G '#]]</calculatedColumnFormula>
    </tableColumn>
    <tableColumn id="5" name="H/A" dataDxfId="7"/>
    <tableColumn id="6" name="Opponent" dataDxfId="6"/>
    <tableColumn id="7" name="Spread" dataDxfId="5"/>
    <tableColumn id="10" name="Line" dataDxfId="4"/>
    <tableColumn id="9" name="Risk" dataDxfId="0">
      <calculatedColumnFormula>IF(C4=1,$B$2,VLOOKUP(D4&amp;C4-1,E:L,8,FALSE)+$B$2*I4)</calculatedColumnFormula>
    </tableColumn>
    <tableColumn id="8" name="W/L" dataDxfId="3"/>
    <tableColumn id="11" name="Profit" dataDxfId="2">
      <calculatedColumnFormula>IF(K4="Win",$B$2,IF(K4="Loss",J4*-1,IF(K4="Push",0,IF(K4="",""))))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outube.com/watch?v=R5ZWAiNJLNo" TargetMode="External"/><Relationship Id="rId2" Type="http://schemas.openxmlformats.org/officeDocument/2006/relationships/hyperlink" Target="http://www.youtube.com/watch?v=132ZdpxBm1U" TargetMode="External"/><Relationship Id="rId1" Type="http://schemas.openxmlformats.org/officeDocument/2006/relationships/hyperlink" Target="http://www.youtube.com/watch?v=Tp7I5u1Mqi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youtube.com/view_play_list?p=007E7E9CA63304D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S37"/>
  <sheetViews>
    <sheetView tabSelected="1" zoomScale="115" zoomScaleNormal="115" workbookViewId="0">
      <selection activeCell="J4" sqref="J4"/>
    </sheetView>
  </sheetViews>
  <sheetFormatPr defaultRowHeight="15"/>
  <cols>
    <col min="1" max="1" width="9.7109375" customWidth="1"/>
    <col min="2" max="2" width="9.5703125" bestFit="1" customWidth="1"/>
    <col min="3" max="3" width="5.5703125" customWidth="1"/>
    <col min="4" max="4" width="12.5703125" bestFit="1" customWidth="1"/>
    <col min="5" max="5" width="13.7109375" bestFit="1" customWidth="1"/>
    <col min="6" max="6" width="6.7109375" bestFit="1" customWidth="1"/>
    <col min="7" max="7" width="12.140625" customWidth="1"/>
    <col min="8" max="8" width="9.42578125" bestFit="1" customWidth="1"/>
    <col min="9" max="9" width="7" bestFit="1" customWidth="1"/>
    <col min="10" max="10" width="8.5703125" bestFit="1" customWidth="1"/>
    <col min="11" max="11" width="7" bestFit="1" customWidth="1"/>
    <col min="12" max="12" width="8.85546875" customWidth="1"/>
    <col min="14" max="14" width="8.140625" customWidth="1"/>
  </cols>
  <sheetData>
    <row r="1" spans="1:19">
      <c r="A1" s="5" t="s">
        <v>7</v>
      </c>
      <c r="B1" s="2"/>
      <c r="C1" s="11"/>
      <c r="E1" s="17"/>
      <c r="G1" s="5" t="s">
        <v>24</v>
      </c>
      <c r="H1" s="4">
        <f>COUNTA(A4:A37)</f>
        <v>34</v>
      </c>
      <c r="I1" s="12"/>
      <c r="J1" s="12"/>
      <c r="N1" s="17"/>
      <c r="P1" s="17"/>
      <c r="Q1" s="17"/>
      <c r="R1" s="17"/>
      <c r="S1" s="17"/>
    </row>
    <row r="2" spans="1:19">
      <c r="A2" t="s">
        <v>40</v>
      </c>
      <c r="B2">
        <v>100</v>
      </c>
      <c r="E2" s="17"/>
      <c r="N2" s="17"/>
      <c r="P2" s="17"/>
      <c r="Q2" s="17"/>
      <c r="R2" s="17"/>
      <c r="S2" s="17"/>
    </row>
    <row r="3" spans="1:19">
      <c r="A3" s="13" t="s">
        <v>7</v>
      </c>
      <c r="B3" s="13" t="s">
        <v>8</v>
      </c>
      <c r="C3" s="13" t="s">
        <v>10</v>
      </c>
      <c r="D3" s="13" t="s">
        <v>26</v>
      </c>
      <c r="E3" s="17" t="s">
        <v>46</v>
      </c>
      <c r="F3" s="13" t="s">
        <v>11</v>
      </c>
      <c r="G3" s="13" t="s">
        <v>9</v>
      </c>
      <c r="H3" s="13" t="s">
        <v>43</v>
      </c>
      <c r="I3" s="13" t="s">
        <v>42</v>
      </c>
      <c r="J3" s="13" t="s">
        <v>41</v>
      </c>
      <c r="K3" s="13" t="s">
        <v>44</v>
      </c>
      <c r="L3" s="13" t="s">
        <v>13</v>
      </c>
      <c r="N3" s="17"/>
      <c r="P3" s="17"/>
      <c r="Q3" s="17"/>
      <c r="R3" s="17"/>
      <c r="S3" s="17"/>
    </row>
    <row r="4" spans="1:19">
      <c r="A4" s="14">
        <v>2</v>
      </c>
      <c r="B4" s="15">
        <v>40440</v>
      </c>
      <c r="C4" s="16">
        <v>1</v>
      </c>
      <c r="D4" s="12" t="s">
        <v>28</v>
      </c>
      <c r="E4" s="17" t="str">
        <f>Schedule[[#This Row],[Bet Team]]&amp;Schedule[[#This Row],[G '#]]</f>
        <v>Green Bay1</v>
      </c>
      <c r="F4" s="12" t="s">
        <v>14</v>
      </c>
      <c r="G4" s="12" t="s">
        <v>27</v>
      </c>
      <c r="H4" s="12">
        <v>-6.5</v>
      </c>
      <c r="I4" s="12">
        <v>-170</v>
      </c>
      <c r="J4" s="16">
        <f t="shared" ref="J4:J37" si="0">IF(C4=1,$B$2,VLOOKUP(D4&amp;C4-1,E:L,8,FALSE)+$B$2*I4)</f>
        <v>100</v>
      </c>
      <c r="K4" s="12" t="s">
        <v>45</v>
      </c>
      <c r="L4" s="14">
        <f t="shared" ref="L4:L37" si="1">IF(K4="Win",$B$2,IF(K4="Loss",J4*-1,IF(K4="Push",0,IF(K4="",""))))</f>
        <v>100</v>
      </c>
      <c r="N4" s="17"/>
      <c r="P4" s="17"/>
      <c r="Q4" s="17"/>
      <c r="R4" s="17"/>
      <c r="S4" s="17"/>
    </row>
    <row r="5" spans="1:19">
      <c r="A5" s="14">
        <v>2</v>
      </c>
      <c r="B5" s="15">
        <v>40440</v>
      </c>
      <c r="C5" s="16">
        <v>1</v>
      </c>
      <c r="D5" s="12" t="s">
        <v>27</v>
      </c>
      <c r="E5" s="17" t="str">
        <f>Schedule[[#This Row],[Bet Team]]&amp;Schedule[[#This Row],[G '#]]</f>
        <v>Buffalo1</v>
      </c>
      <c r="F5" s="12" t="s">
        <v>15</v>
      </c>
      <c r="G5" s="12" t="s">
        <v>28</v>
      </c>
      <c r="H5" s="12">
        <v>-7</v>
      </c>
      <c r="I5" s="12">
        <v>-170</v>
      </c>
      <c r="J5" s="16">
        <f t="shared" si="0"/>
        <v>100</v>
      </c>
      <c r="K5" s="12" t="s">
        <v>45</v>
      </c>
      <c r="L5" s="14">
        <f t="shared" si="1"/>
        <v>100</v>
      </c>
      <c r="N5" s="17"/>
      <c r="P5" s="17"/>
      <c r="Q5" s="17"/>
      <c r="R5" s="17"/>
      <c r="S5" s="17"/>
    </row>
    <row r="6" spans="1:19">
      <c r="A6" s="14">
        <v>2</v>
      </c>
      <c r="B6" s="15">
        <v>40440</v>
      </c>
      <c r="C6" s="16">
        <v>1</v>
      </c>
      <c r="D6" s="12" t="s">
        <v>30</v>
      </c>
      <c r="E6" s="17" t="str">
        <f>Schedule[[#This Row],[Bet Team]]&amp;Schedule[[#This Row],[G '#]]</f>
        <v>Detroit1</v>
      </c>
      <c r="F6" s="12" t="s">
        <v>14</v>
      </c>
      <c r="G6" s="12" t="s">
        <v>36</v>
      </c>
      <c r="H6" s="12"/>
      <c r="I6" s="12"/>
      <c r="J6" s="16">
        <f t="shared" si="0"/>
        <v>100</v>
      </c>
      <c r="K6" s="12"/>
      <c r="L6" s="14" t="str">
        <f t="shared" si="1"/>
        <v/>
      </c>
      <c r="N6" s="17"/>
      <c r="P6" s="17"/>
      <c r="Q6" s="17"/>
      <c r="R6" s="17"/>
      <c r="S6" s="17"/>
    </row>
    <row r="7" spans="1:19">
      <c r="A7" s="14">
        <v>3</v>
      </c>
      <c r="B7" s="15">
        <v>40447</v>
      </c>
      <c r="C7" s="16">
        <v>1</v>
      </c>
      <c r="D7" s="12" t="s">
        <v>31</v>
      </c>
      <c r="E7" s="17" t="str">
        <f>Schedule[[#This Row],[Bet Team]]&amp;Schedule[[#This Row],[G '#]]</f>
        <v>New England1</v>
      </c>
      <c r="F7" s="12" t="s">
        <v>14</v>
      </c>
      <c r="G7" s="12" t="s">
        <v>27</v>
      </c>
      <c r="H7" s="12"/>
      <c r="I7" s="12"/>
      <c r="J7" s="16">
        <f t="shared" si="0"/>
        <v>100</v>
      </c>
      <c r="K7" s="12"/>
      <c r="L7" s="14" t="str">
        <f t="shared" si="1"/>
        <v/>
      </c>
      <c r="N7" s="17"/>
      <c r="P7" s="17"/>
      <c r="Q7" s="17"/>
      <c r="R7" s="17"/>
      <c r="S7" s="17"/>
    </row>
    <row r="8" spans="1:19">
      <c r="A8" s="14">
        <v>3</v>
      </c>
      <c r="B8" s="15">
        <v>40447</v>
      </c>
      <c r="C8" s="16">
        <v>1</v>
      </c>
      <c r="D8" s="12" t="s">
        <v>19</v>
      </c>
      <c r="E8" s="17" t="str">
        <f>Schedule[[#This Row],[Bet Team]]&amp;Schedule[[#This Row],[G '#]]</f>
        <v>Cleveland1</v>
      </c>
      <c r="F8" s="12" t="s">
        <v>15</v>
      </c>
      <c r="G8" s="12" t="s">
        <v>34</v>
      </c>
      <c r="H8" s="12"/>
      <c r="I8" s="12"/>
      <c r="J8" s="16">
        <f t="shared" si="0"/>
        <v>100</v>
      </c>
      <c r="K8" s="12"/>
      <c r="L8" s="14" t="str">
        <f t="shared" si="1"/>
        <v/>
      </c>
      <c r="N8" s="17"/>
      <c r="P8" s="17"/>
      <c r="Q8" s="17"/>
      <c r="R8" s="17"/>
      <c r="S8" s="17"/>
    </row>
    <row r="9" spans="1:19">
      <c r="A9" s="14">
        <v>3</v>
      </c>
      <c r="B9" s="15">
        <v>40447</v>
      </c>
      <c r="C9" s="16">
        <v>2</v>
      </c>
      <c r="D9" s="12" t="s">
        <v>27</v>
      </c>
      <c r="E9" s="17" t="str">
        <f>Schedule[[#This Row],[Bet Team]]&amp;Schedule[[#This Row],[G '#]]</f>
        <v>Buffalo2</v>
      </c>
      <c r="F9" s="12" t="s">
        <v>15</v>
      </c>
      <c r="G9" s="12" t="s">
        <v>31</v>
      </c>
      <c r="H9" s="12"/>
      <c r="I9" s="12"/>
      <c r="J9" s="16">
        <f t="shared" si="0"/>
        <v>100</v>
      </c>
      <c r="K9" s="12"/>
      <c r="L9" s="14" t="str">
        <f t="shared" si="1"/>
        <v/>
      </c>
      <c r="N9" s="17"/>
      <c r="P9" s="17"/>
      <c r="Q9" s="17"/>
      <c r="R9" s="17"/>
      <c r="S9" s="17"/>
    </row>
    <row r="10" spans="1:19">
      <c r="A10" s="14">
        <v>3</v>
      </c>
      <c r="B10" s="15">
        <v>40447</v>
      </c>
      <c r="C10" s="16">
        <v>1</v>
      </c>
      <c r="D10" s="12" t="s">
        <v>23</v>
      </c>
      <c r="E10" s="17" t="str">
        <f>Schedule[[#This Row],[Bet Team]]&amp;Schedule[[#This Row],[G '#]]</f>
        <v>Tampa Bay1</v>
      </c>
      <c r="F10" s="12" t="s">
        <v>14</v>
      </c>
      <c r="G10" s="12" t="s">
        <v>39</v>
      </c>
      <c r="H10" s="12"/>
      <c r="I10" s="12"/>
      <c r="J10" s="16">
        <f t="shared" si="0"/>
        <v>100</v>
      </c>
      <c r="K10" s="12"/>
      <c r="L10" s="14" t="str">
        <f t="shared" si="1"/>
        <v/>
      </c>
      <c r="N10" s="17"/>
      <c r="P10" s="17"/>
      <c r="Q10" s="17"/>
      <c r="R10" s="17"/>
      <c r="S10" s="17"/>
    </row>
    <row r="11" spans="1:19">
      <c r="A11" s="14">
        <v>3</v>
      </c>
      <c r="B11" s="15">
        <v>40447</v>
      </c>
      <c r="C11" s="16">
        <v>2</v>
      </c>
      <c r="D11" s="12" t="s">
        <v>30</v>
      </c>
      <c r="E11" s="17" t="str">
        <f>Schedule[[#This Row],[Bet Team]]&amp;Schedule[[#This Row],[G '#]]</f>
        <v>Detroit2</v>
      </c>
      <c r="F11" s="12" t="s">
        <v>15</v>
      </c>
      <c r="G11" s="12" t="s">
        <v>35</v>
      </c>
      <c r="H11" s="12"/>
      <c r="I11" s="12"/>
      <c r="J11" s="16" t="e">
        <f t="shared" si="0"/>
        <v>#VALUE!</v>
      </c>
      <c r="K11" s="12"/>
      <c r="L11" s="14" t="str">
        <f t="shared" si="1"/>
        <v/>
      </c>
      <c r="N11" s="17"/>
      <c r="P11" s="17"/>
      <c r="Q11" s="17"/>
      <c r="R11" s="17"/>
      <c r="S11" s="17"/>
    </row>
    <row r="12" spans="1:19">
      <c r="A12" s="14">
        <v>4</v>
      </c>
      <c r="B12" s="15">
        <v>40454</v>
      </c>
      <c r="C12" s="16">
        <v>2</v>
      </c>
      <c r="D12" s="12" t="s">
        <v>28</v>
      </c>
      <c r="E12" s="17" t="str">
        <f>Schedule[[#This Row],[Bet Team]]&amp;Schedule[[#This Row],[G '#]]</f>
        <v>Green Bay2</v>
      </c>
      <c r="F12" s="12" t="s">
        <v>14</v>
      </c>
      <c r="G12" s="12" t="s">
        <v>30</v>
      </c>
      <c r="H12" s="12"/>
      <c r="I12" s="12"/>
      <c r="J12" s="16">
        <f t="shared" si="0"/>
        <v>100</v>
      </c>
      <c r="K12" s="12"/>
      <c r="L12" s="14" t="str">
        <f t="shared" si="1"/>
        <v/>
      </c>
      <c r="N12" s="17"/>
    </row>
    <row r="13" spans="1:19">
      <c r="A13" s="14">
        <v>4</v>
      </c>
      <c r="B13" s="15">
        <v>40454</v>
      </c>
      <c r="C13" s="16">
        <v>3</v>
      </c>
      <c r="D13" s="12" t="s">
        <v>27</v>
      </c>
      <c r="E13" s="17" t="str">
        <f>Schedule[[#This Row],[Bet Team]]&amp;Schedule[[#This Row],[G '#]]</f>
        <v>Buffalo3</v>
      </c>
      <c r="F13" s="12" t="s">
        <v>14</v>
      </c>
      <c r="G13" s="12" t="s">
        <v>33</v>
      </c>
      <c r="H13" s="12"/>
      <c r="I13" s="12"/>
      <c r="J13" s="16" t="e">
        <f t="shared" si="0"/>
        <v>#VALUE!</v>
      </c>
      <c r="K13" s="12"/>
      <c r="L13" s="14" t="str">
        <f t="shared" si="1"/>
        <v/>
      </c>
    </row>
    <row r="14" spans="1:19">
      <c r="A14" s="14">
        <v>4</v>
      </c>
      <c r="B14" s="15">
        <v>40454</v>
      </c>
      <c r="C14" s="16">
        <v>3</v>
      </c>
      <c r="D14" s="12" t="s">
        <v>30</v>
      </c>
      <c r="E14" s="17" t="str">
        <f>Schedule[[#This Row],[Bet Team]]&amp;Schedule[[#This Row],[G '#]]</f>
        <v>Detroit3</v>
      </c>
      <c r="F14" s="12" t="s">
        <v>15</v>
      </c>
      <c r="G14" s="12" t="s">
        <v>28</v>
      </c>
      <c r="H14" s="12"/>
      <c r="I14" s="12"/>
      <c r="J14" s="16" t="e">
        <f t="shared" si="0"/>
        <v>#VALUE!</v>
      </c>
      <c r="K14" s="12"/>
      <c r="L14" s="14" t="str">
        <f t="shared" si="1"/>
        <v/>
      </c>
    </row>
    <row r="15" spans="1:19">
      <c r="A15" s="14">
        <v>4</v>
      </c>
      <c r="B15" s="15">
        <v>40454</v>
      </c>
      <c r="C15" s="16">
        <v>1</v>
      </c>
      <c r="D15" s="12" t="s">
        <v>32</v>
      </c>
      <c r="E15" s="17" t="str">
        <f>Schedule[[#This Row],[Bet Team]]&amp;Schedule[[#This Row],[G '#]]</f>
        <v>Indianapolis1</v>
      </c>
      <c r="F15" s="12" t="s">
        <v>15</v>
      </c>
      <c r="G15" s="12" t="s">
        <v>17</v>
      </c>
      <c r="H15" s="12"/>
      <c r="I15" s="12"/>
      <c r="J15" s="16">
        <f t="shared" si="0"/>
        <v>100</v>
      </c>
      <c r="K15" s="12"/>
      <c r="L15" s="14" t="str">
        <f t="shared" si="1"/>
        <v/>
      </c>
    </row>
    <row r="16" spans="1:19">
      <c r="A16" s="14">
        <v>5</v>
      </c>
      <c r="B16" s="15">
        <v>40461</v>
      </c>
      <c r="C16" s="16">
        <v>2</v>
      </c>
      <c r="D16" s="12" t="s">
        <v>32</v>
      </c>
      <c r="E16" s="17" t="str">
        <f>Schedule[[#This Row],[Bet Team]]&amp;Schedule[[#This Row],[G '#]]</f>
        <v>Indianapolis2</v>
      </c>
      <c r="F16" s="12" t="s">
        <v>14</v>
      </c>
      <c r="G16" s="12" t="s">
        <v>16</v>
      </c>
      <c r="H16" s="12"/>
      <c r="I16" s="12"/>
      <c r="J16" s="16" t="e">
        <f t="shared" si="0"/>
        <v>#VALUE!</v>
      </c>
      <c r="K16" s="12"/>
      <c r="L16" s="14" t="str">
        <f t="shared" si="1"/>
        <v/>
      </c>
    </row>
    <row r="17" spans="1:12">
      <c r="A17" s="14">
        <v>5</v>
      </c>
      <c r="B17" s="15">
        <v>40461</v>
      </c>
      <c r="C17" s="16">
        <v>1</v>
      </c>
      <c r="D17" s="12" t="s">
        <v>29</v>
      </c>
      <c r="E17" s="17" t="str">
        <f>Schedule[[#This Row],[Bet Team]]&amp;Schedule[[#This Row],[G '#]]</f>
        <v>New Orleans1</v>
      </c>
      <c r="F17" s="12" t="s">
        <v>15</v>
      </c>
      <c r="G17" s="12" t="s">
        <v>18</v>
      </c>
      <c r="H17" s="12"/>
      <c r="I17" s="12"/>
      <c r="J17" s="16">
        <f t="shared" si="0"/>
        <v>100</v>
      </c>
      <c r="K17" s="12"/>
      <c r="L17" s="14" t="str">
        <f t="shared" si="1"/>
        <v/>
      </c>
    </row>
    <row r="18" spans="1:12">
      <c r="A18" s="14">
        <v>6</v>
      </c>
      <c r="B18" s="15">
        <v>40468</v>
      </c>
      <c r="C18" s="16">
        <v>2</v>
      </c>
      <c r="D18" s="12" t="s">
        <v>29</v>
      </c>
      <c r="E18" s="17" t="str">
        <f>Schedule[[#This Row],[Bet Team]]&amp;Schedule[[#This Row],[G '#]]</f>
        <v>New Orleans2</v>
      </c>
      <c r="F18" s="12" t="s">
        <v>15</v>
      </c>
      <c r="G18" s="12" t="s">
        <v>23</v>
      </c>
      <c r="H18" s="12"/>
      <c r="I18" s="12"/>
      <c r="J18" s="16" t="e">
        <f t="shared" si="0"/>
        <v>#VALUE!</v>
      </c>
      <c r="K18" s="12"/>
      <c r="L18" s="14" t="str">
        <f t="shared" si="1"/>
        <v/>
      </c>
    </row>
    <row r="19" spans="1:12">
      <c r="A19" s="14">
        <v>6</v>
      </c>
      <c r="B19" s="15">
        <v>40468</v>
      </c>
      <c r="C19" s="16" t="s">
        <v>21</v>
      </c>
      <c r="D19" s="12" t="s">
        <v>30</v>
      </c>
      <c r="E19" s="17" t="str">
        <f>Schedule[[#This Row],[Bet Team]]&amp;Schedule[[#This Row],[G '#]]</f>
        <v>DetroitX</v>
      </c>
      <c r="F19" s="12" t="s">
        <v>15</v>
      </c>
      <c r="G19" s="12" t="s">
        <v>37</v>
      </c>
      <c r="H19" s="12"/>
      <c r="I19" s="12"/>
      <c r="J19" s="16" t="e">
        <f t="shared" si="0"/>
        <v>#VALUE!</v>
      </c>
      <c r="K19" s="12"/>
      <c r="L19" s="14" t="str">
        <f t="shared" si="1"/>
        <v/>
      </c>
    </row>
    <row r="20" spans="1:12">
      <c r="A20" s="14">
        <v>6</v>
      </c>
      <c r="B20" s="15">
        <v>40468</v>
      </c>
      <c r="C20" s="16">
        <v>2</v>
      </c>
      <c r="D20" s="12" t="s">
        <v>23</v>
      </c>
      <c r="E20" s="17" t="str">
        <f>Schedule[[#This Row],[Bet Team]]&amp;Schedule[[#This Row],[G '#]]</f>
        <v>Tampa Bay2</v>
      </c>
      <c r="F20" s="12" t="s">
        <v>14</v>
      </c>
      <c r="G20" s="12" t="s">
        <v>29</v>
      </c>
      <c r="H20" s="12"/>
      <c r="I20" s="12"/>
      <c r="J20" s="16" t="e">
        <f t="shared" si="0"/>
        <v>#VALUE!</v>
      </c>
      <c r="K20" s="12"/>
      <c r="L20" s="14" t="str">
        <f t="shared" si="1"/>
        <v/>
      </c>
    </row>
    <row r="21" spans="1:12">
      <c r="A21" s="14">
        <v>7</v>
      </c>
      <c r="B21" s="15">
        <v>40475</v>
      </c>
      <c r="C21" s="16">
        <v>3</v>
      </c>
      <c r="D21" s="12" t="s">
        <v>29</v>
      </c>
      <c r="E21" s="17" t="str">
        <f>Schedule[[#This Row],[Bet Team]]&amp;Schedule[[#This Row],[G '#]]</f>
        <v>New Orleans3</v>
      </c>
      <c r="F21" s="12" t="s">
        <v>14</v>
      </c>
      <c r="G21" s="12" t="s">
        <v>19</v>
      </c>
      <c r="H21" s="12"/>
      <c r="I21" s="12"/>
      <c r="J21" s="16" t="e">
        <f t="shared" si="0"/>
        <v>#VALUE!</v>
      </c>
      <c r="K21" s="12"/>
      <c r="L21" s="14" t="str">
        <f t="shared" si="1"/>
        <v/>
      </c>
    </row>
    <row r="22" spans="1:12">
      <c r="A22" s="14">
        <v>7</v>
      </c>
      <c r="B22" s="15">
        <v>40475</v>
      </c>
      <c r="C22" s="16" t="s">
        <v>21</v>
      </c>
      <c r="D22" s="12" t="s">
        <v>27</v>
      </c>
      <c r="E22" s="17" t="str">
        <f>Schedule[[#This Row],[Bet Team]]&amp;Schedule[[#This Row],[G '#]]</f>
        <v>BuffaloX</v>
      </c>
      <c r="F22" s="12" t="s">
        <v>15</v>
      </c>
      <c r="G22" s="12" t="s">
        <v>34</v>
      </c>
      <c r="H22" s="12"/>
      <c r="I22" s="12"/>
      <c r="J22" s="16" t="e">
        <f t="shared" si="0"/>
        <v>#VALUE!</v>
      </c>
      <c r="K22" s="12"/>
      <c r="L22" s="14" t="str">
        <f t="shared" si="1"/>
        <v/>
      </c>
    </row>
    <row r="23" spans="1:12">
      <c r="A23" s="14">
        <v>7</v>
      </c>
      <c r="B23" s="15">
        <v>40475</v>
      </c>
      <c r="C23" s="16">
        <v>2</v>
      </c>
      <c r="D23" s="12" t="s">
        <v>19</v>
      </c>
      <c r="E23" s="17" t="str">
        <f>Schedule[[#This Row],[Bet Team]]&amp;Schedule[[#This Row],[G '#]]</f>
        <v>Cleveland2</v>
      </c>
      <c r="F23" s="12" t="s">
        <v>15</v>
      </c>
      <c r="G23" s="12" t="s">
        <v>29</v>
      </c>
      <c r="H23" s="12"/>
      <c r="I23" s="12"/>
      <c r="J23" s="16" t="e">
        <f t="shared" si="0"/>
        <v>#VALUE!</v>
      </c>
      <c r="K23" s="12"/>
      <c r="L23" s="14" t="str">
        <f t="shared" si="1"/>
        <v/>
      </c>
    </row>
    <row r="24" spans="1:12">
      <c r="A24" s="14">
        <v>8</v>
      </c>
      <c r="B24" s="15">
        <v>40489</v>
      </c>
      <c r="C24" s="16">
        <v>2</v>
      </c>
      <c r="D24" s="12" t="s">
        <v>31</v>
      </c>
      <c r="E24" s="17" t="str">
        <f>Schedule[[#This Row],[Bet Team]]&amp;Schedule[[#This Row],[G '#]]</f>
        <v>New England2</v>
      </c>
      <c r="F24" s="12" t="s">
        <v>15</v>
      </c>
      <c r="G24" s="12" t="s">
        <v>19</v>
      </c>
      <c r="H24" s="12"/>
      <c r="I24" s="12"/>
      <c r="J24" s="16" t="e">
        <f t="shared" si="0"/>
        <v>#VALUE!</v>
      </c>
      <c r="K24" s="12"/>
      <c r="L24" s="14" t="str">
        <f t="shared" si="1"/>
        <v/>
      </c>
    </row>
    <row r="25" spans="1:12">
      <c r="A25" s="14">
        <v>9</v>
      </c>
      <c r="B25" s="15">
        <v>40489</v>
      </c>
      <c r="C25" s="16" t="s">
        <v>21</v>
      </c>
      <c r="D25" s="12" t="s">
        <v>30</v>
      </c>
      <c r="E25" s="17" t="str">
        <f>Schedule[[#This Row],[Bet Team]]&amp;Schedule[[#This Row],[G '#]]</f>
        <v>DetroitX</v>
      </c>
      <c r="F25" s="12" t="s">
        <v>14</v>
      </c>
      <c r="G25" s="12" t="s">
        <v>33</v>
      </c>
      <c r="H25" s="12"/>
      <c r="I25" s="12"/>
      <c r="J25" s="16" t="e">
        <f t="shared" si="0"/>
        <v>#VALUE!</v>
      </c>
      <c r="K25" s="12"/>
      <c r="L25" s="14" t="str">
        <f t="shared" si="1"/>
        <v/>
      </c>
    </row>
    <row r="26" spans="1:12">
      <c r="A26" s="14">
        <v>9</v>
      </c>
      <c r="B26" s="15">
        <v>40489</v>
      </c>
      <c r="C26" s="16">
        <v>3</v>
      </c>
      <c r="D26" s="12" t="s">
        <v>19</v>
      </c>
      <c r="E26" s="17" t="str">
        <f>Schedule[[#This Row],[Bet Team]]&amp;Schedule[[#This Row],[G '#]]</f>
        <v>Cleveland3</v>
      </c>
      <c r="F26" s="12" t="s">
        <v>14</v>
      </c>
      <c r="G26" s="12" t="s">
        <v>31</v>
      </c>
      <c r="H26" s="12"/>
      <c r="I26" s="12"/>
      <c r="J26" s="16" t="e">
        <f t="shared" si="0"/>
        <v>#VALUE!</v>
      </c>
      <c r="K26" s="12"/>
      <c r="L26" s="14" t="str">
        <f t="shared" si="1"/>
        <v/>
      </c>
    </row>
    <row r="27" spans="1:12">
      <c r="A27" s="14">
        <v>10</v>
      </c>
      <c r="B27" s="15">
        <v>40496</v>
      </c>
      <c r="C27" s="16" t="s">
        <v>21</v>
      </c>
      <c r="D27" s="12" t="s">
        <v>19</v>
      </c>
      <c r="E27" s="17" t="str">
        <f>Schedule[[#This Row],[Bet Team]]&amp;Schedule[[#This Row],[G '#]]</f>
        <v>ClevelandX</v>
      </c>
      <c r="F27" s="12" t="s">
        <v>14</v>
      </c>
      <c r="G27" s="12" t="s">
        <v>33</v>
      </c>
      <c r="H27" s="12"/>
      <c r="I27" s="12"/>
      <c r="J27" s="16" t="e">
        <f t="shared" si="0"/>
        <v>#VALUE!</v>
      </c>
      <c r="K27" s="12"/>
      <c r="L27" s="14" t="str">
        <f t="shared" si="1"/>
        <v/>
      </c>
    </row>
    <row r="28" spans="1:12">
      <c r="A28" s="14">
        <v>11</v>
      </c>
      <c r="B28" s="15">
        <v>40507</v>
      </c>
      <c r="C28" s="16">
        <v>3</v>
      </c>
      <c r="D28" s="12" t="s">
        <v>31</v>
      </c>
      <c r="E28" s="17" t="str">
        <f>Schedule[[#This Row],[Bet Team]]&amp;Schedule[[#This Row],[G '#]]</f>
        <v>New England3</v>
      </c>
      <c r="F28" s="12" t="s">
        <v>15</v>
      </c>
      <c r="G28" s="12" t="s">
        <v>30</v>
      </c>
      <c r="H28" s="12"/>
      <c r="I28" s="12"/>
      <c r="J28" s="16" t="e">
        <f t="shared" si="0"/>
        <v>#VALUE!</v>
      </c>
      <c r="K28" s="12"/>
      <c r="L28" s="14" t="str">
        <f t="shared" si="1"/>
        <v/>
      </c>
    </row>
    <row r="29" spans="1:12">
      <c r="A29" s="14">
        <v>11</v>
      </c>
      <c r="B29" s="15">
        <v>40503</v>
      </c>
      <c r="C29" s="16" t="s">
        <v>21</v>
      </c>
      <c r="D29" s="12" t="s">
        <v>29</v>
      </c>
      <c r="E29" s="17" t="str">
        <f>Schedule[[#This Row],[Bet Team]]&amp;Schedule[[#This Row],[G '#]]</f>
        <v>New OrleansX</v>
      </c>
      <c r="F29" s="12" t="s">
        <v>14</v>
      </c>
      <c r="G29" s="12" t="s">
        <v>20</v>
      </c>
      <c r="H29" s="12"/>
      <c r="I29" s="12"/>
      <c r="J29" s="16" t="e">
        <f t="shared" si="0"/>
        <v>#VALUE!</v>
      </c>
      <c r="K29" s="12"/>
      <c r="L29" s="14" t="str">
        <f t="shared" si="1"/>
        <v/>
      </c>
    </row>
    <row r="30" spans="1:12">
      <c r="A30" s="14">
        <v>11</v>
      </c>
      <c r="B30" s="15">
        <v>40503</v>
      </c>
      <c r="C30" s="16" t="s">
        <v>21</v>
      </c>
      <c r="D30" s="12" t="s">
        <v>30</v>
      </c>
      <c r="E30" s="17" t="str">
        <f>Schedule[[#This Row],[Bet Team]]&amp;Schedule[[#This Row],[G '#]]</f>
        <v>DetroitX</v>
      </c>
      <c r="F30" s="12" t="s">
        <v>15</v>
      </c>
      <c r="G30" s="12" t="s">
        <v>38</v>
      </c>
      <c r="H30" s="12"/>
      <c r="I30" s="12"/>
      <c r="J30" s="16" t="e">
        <f t="shared" si="0"/>
        <v>#VALUE!</v>
      </c>
      <c r="K30" s="12"/>
      <c r="L30" s="14" t="str">
        <f t="shared" si="1"/>
        <v/>
      </c>
    </row>
    <row r="31" spans="1:12">
      <c r="A31" s="14">
        <v>12</v>
      </c>
      <c r="B31" s="15">
        <v>40507</v>
      </c>
      <c r="C31" s="16" t="s">
        <v>21</v>
      </c>
      <c r="D31" s="12" t="s">
        <v>30</v>
      </c>
      <c r="E31" s="17" t="str">
        <f>Schedule[[#This Row],[Bet Team]]&amp;Schedule[[#This Row],[G '#]]</f>
        <v>DetroitX</v>
      </c>
      <c r="F31" s="12" t="s">
        <v>14</v>
      </c>
      <c r="G31" s="12" t="s">
        <v>31</v>
      </c>
      <c r="H31" s="12"/>
      <c r="I31" s="12"/>
      <c r="J31" s="16" t="e">
        <f t="shared" si="0"/>
        <v>#VALUE!</v>
      </c>
      <c r="K31" s="12"/>
      <c r="L31" s="14" t="str">
        <f t="shared" si="1"/>
        <v/>
      </c>
    </row>
    <row r="32" spans="1:12">
      <c r="A32" s="14">
        <v>12</v>
      </c>
      <c r="B32" s="15">
        <v>40510</v>
      </c>
      <c r="C32" s="16">
        <v>3</v>
      </c>
      <c r="D32" s="12" t="s">
        <v>23</v>
      </c>
      <c r="E32" s="17" t="str">
        <f>Schedule[[#This Row],[Bet Team]]&amp;Schedule[[#This Row],[G '#]]</f>
        <v>Tampa Bay3</v>
      </c>
      <c r="F32" s="12" t="s">
        <v>15</v>
      </c>
      <c r="G32" s="12" t="s">
        <v>34</v>
      </c>
      <c r="H32" s="12"/>
      <c r="I32" s="12"/>
      <c r="J32" s="16" t="e">
        <f t="shared" si="0"/>
        <v>#VALUE!</v>
      </c>
      <c r="K32" s="12"/>
      <c r="L32" s="14" t="str">
        <f t="shared" si="1"/>
        <v/>
      </c>
    </row>
    <row r="33" spans="1:12">
      <c r="A33" s="14">
        <v>13</v>
      </c>
      <c r="B33" s="15">
        <v>40517</v>
      </c>
      <c r="C33" s="16" t="s">
        <v>21</v>
      </c>
      <c r="D33" s="12" t="s">
        <v>27</v>
      </c>
      <c r="E33" s="17" t="str">
        <f>Schedule[[#This Row],[Bet Team]]&amp;Schedule[[#This Row],[G '#]]</f>
        <v>BuffaloX</v>
      </c>
      <c r="F33" s="12" t="s">
        <v>15</v>
      </c>
      <c r="G33" s="12" t="s">
        <v>35</v>
      </c>
      <c r="H33" s="12"/>
      <c r="I33" s="12"/>
      <c r="J33" s="16" t="e">
        <f t="shared" si="0"/>
        <v>#VALUE!</v>
      </c>
      <c r="K33" s="12"/>
      <c r="L33" s="14" t="str">
        <f t="shared" si="1"/>
        <v/>
      </c>
    </row>
    <row r="34" spans="1:12">
      <c r="A34" s="14">
        <v>14</v>
      </c>
      <c r="B34" s="15">
        <v>40524</v>
      </c>
      <c r="C34" s="16">
        <v>3</v>
      </c>
      <c r="D34" s="12" t="s">
        <v>28</v>
      </c>
      <c r="E34" s="17" t="str">
        <f>Schedule[[#This Row],[Bet Team]]&amp;Schedule[[#This Row],[G '#]]</f>
        <v>Green Bay3</v>
      </c>
      <c r="F34" s="12" t="s">
        <v>15</v>
      </c>
      <c r="G34" s="12" t="s">
        <v>30</v>
      </c>
      <c r="H34" s="12"/>
      <c r="I34" s="12"/>
      <c r="J34" s="16" t="e">
        <f t="shared" si="0"/>
        <v>#VALUE!</v>
      </c>
      <c r="K34" s="12"/>
      <c r="L34" s="14" t="str">
        <f t="shared" si="1"/>
        <v/>
      </c>
    </row>
    <row r="35" spans="1:12">
      <c r="A35" s="14">
        <v>14</v>
      </c>
      <c r="B35" s="15">
        <v>40524</v>
      </c>
      <c r="C35" s="16" t="s">
        <v>21</v>
      </c>
      <c r="D35" s="12" t="s">
        <v>29</v>
      </c>
      <c r="E35" s="17" t="str">
        <f>Schedule[[#This Row],[Bet Team]]&amp;Schedule[[#This Row],[G '#]]</f>
        <v>New OrleansX</v>
      </c>
      <c r="F35" s="12" t="s">
        <v>14</v>
      </c>
      <c r="G35" s="12" t="s">
        <v>22</v>
      </c>
      <c r="H35" s="12"/>
      <c r="I35" s="12"/>
      <c r="J35" s="16" t="e">
        <f t="shared" si="0"/>
        <v>#VALUE!</v>
      </c>
      <c r="K35" s="12"/>
      <c r="L35" s="14" t="str">
        <f t="shared" si="1"/>
        <v/>
      </c>
    </row>
    <row r="36" spans="1:12">
      <c r="A36" s="14">
        <v>14</v>
      </c>
      <c r="B36" s="15">
        <v>40524</v>
      </c>
      <c r="C36" s="16" t="s">
        <v>21</v>
      </c>
      <c r="D36" s="12" t="s">
        <v>30</v>
      </c>
      <c r="E36" s="17" t="str">
        <f>Schedule[[#This Row],[Bet Team]]&amp;Schedule[[#This Row],[G '#]]</f>
        <v>DetroitX</v>
      </c>
      <c r="F36" s="12" t="s">
        <v>14</v>
      </c>
      <c r="G36" s="12" t="s">
        <v>28</v>
      </c>
      <c r="H36" s="12"/>
      <c r="I36" s="12"/>
      <c r="J36" s="16" t="e">
        <f t="shared" si="0"/>
        <v>#VALUE!</v>
      </c>
      <c r="K36" s="12"/>
      <c r="L36" s="14" t="str">
        <f t="shared" si="1"/>
        <v/>
      </c>
    </row>
    <row r="37" spans="1:12">
      <c r="A37" s="14">
        <v>15</v>
      </c>
      <c r="B37" s="15">
        <v>40531</v>
      </c>
      <c r="C37" s="16">
        <v>3</v>
      </c>
      <c r="D37" s="12" t="s">
        <v>32</v>
      </c>
      <c r="E37" s="17" t="str">
        <f>Schedule[[#This Row],[Bet Team]]&amp;Schedule[[#This Row],[G '#]]</f>
        <v>Indianapolis3</v>
      </c>
      <c r="F37" s="12" t="s">
        <v>14</v>
      </c>
      <c r="G37" s="12" t="s">
        <v>17</v>
      </c>
      <c r="H37" s="12"/>
      <c r="I37" s="12"/>
      <c r="J37" s="16" t="e">
        <f t="shared" si="0"/>
        <v>#VALUE!</v>
      </c>
      <c r="K37" s="12"/>
      <c r="L37" s="14" t="str">
        <f t="shared" si="1"/>
        <v/>
      </c>
    </row>
  </sheetData>
  <dataValidations count="3">
    <dataValidation type="list" allowBlank="1" showInputMessage="1" showErrorMessage="1" sqref="F7:F11">
      <formula1>"Home, Away"</formula1>
    </dataValidation>
    <dataValidation type="list" allowBlank="1" showInputMessage="1" showErrorMessage="1" sqref="F4:F6 F12:F22">
      <formula1>"Away, Home"</formula1>
    </dataValidation>
    <dataValidation type="list" allowBlank="1" showInputMessage="1" showErrorMessage="1" sqref="K4:K37">
      <formula1>"Win, Loss, Push"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00FF"/>
  </sheetPr>
  <dimension ref="A1:O22"/>
  <sheetViews>
    <sheetView zoomScale="115" zoomScaleNormal="115" workbookViewId="0">
      <selection activeCell="B1" sqref="B1"/>
    </sheetView>
  </sheetViews>
  <sheetFormatPr defaultRowHeight="15"/>
  <cols>
    <col min="1" max="1" width="8.140625" customWidth="1"/>
    <col min="2" max="2" width="12.85546875" customWidth="1"/>
    <col min="3" max="3" width="7.28515625" bestFit="1" customWidth="1"/>
    <col min="4" max="4" width="9.5703125" hidden="1" customWidth="1"/>
    <col min="5" max="5" width="6.28515625" bestFit="1" customWidth="1"/>
    <col min="6" max="6" width="12.140625" customWidth="1"/>
    <col min="7" max="7" width="4.85546875" customWidth="1"/>
    <col min="8" max="8" width="6.140625" customWidth="1"/>
    <col min="10" max="10" width="59.140625" bestFit="1" customWidth="1"/>
  </cols>
  <sheetData>
    <row r="1" spans="1:15">
      <c r="A1" s="5" t="s">
        <v>25</v>
      </c>
      <c r="B1" s="3" t="s">
        <v>28</v>
      </c>
      <c r="F1" s="5" t="s">
        <v>24</v>
      </c>
      <c r="G1" s="4">
        <f>COUNTIF(Schedule!$D$4:$D$37,B1)</f>
        <v>3</v>
      </c>
      <c r="J1" s="9" t="s">
        <v>0</v>
      </c>
      <c r="K1" s="7"/>
      <c r="L1" s="7"/>
      <c r="M1" s="7"/>
      <c r="N1" s="7"/>
      <c r="O1" s="8"/>
    </row>
    <row r="2" spans="1:15">
      <c r="J2" s="6" t="s">
        <v>1</v>
      </c>
    </row>
    <row r="3" spans="1:15">
      <c r="A3" s="1" t="s">
        <v>7</v>
      </c>
      <c r="B3" s="1" t="s">
        <v>8</v>
      </c>
      <c r="C3" s="1" t="s">
        <v>10</v>
      </c>
      <c r="D3" s="1" t="s">
        <v>26</v>
      </c>
      <c r="E3" s="1" t="s">
        <v>11</v>
      </c>
      <c r="F3" s="1" t="s">
        <v>9</v>
      </c>
      <c r="G3" s="1" t="s">
        <v>12</v>
      </c>
      <c r="H3" s="1" t="s">
        <v>13</v>
      </c>
      <c r="J3" s="6" t="s">
        <v>2</v>
      </c>
    </row>
    <row r="4" spans="1:15">
      <c r="A4" s="3">
        <f t="array" ref="A4">IF(ROWS(A$4:A4)&gt;$G$1,"",INDEX(Schedule!A$2:A$37,SMALL(IF(Schedule[Bet Team]=$B$1,ROW(Schedule[Bet Team])-ROW(Schedule!$D$4)+3),ROWS(A$4:A4))))</f>
        <v>2</v>
      </c>
      <c r="B4" s="10">
        <f t="array" ref="B4">IF(ROWS(B$4:B4)&gt;$G$1,"",INDEX(Schedule!B$2:B$37,SMALL(IF(Schedule[Bet Team]=$B$1,ROW(Schedule[Bet Team])-ROW(Schedule!$D$4)+3),ROWS(B$4:B4))))</f>
        <v>40440</v>
      </c>
      <c r="C4" s="3">
        <f t="array" ref="C4">IF(ROWS(C$4:C4)&gt;$G$1,"",INDEX(Schedule!C$2:C$37,SMALL(IF(Schedule[Bet Team]=$B$1,ROW(Schedule[Bet Team])-ROW(Schedule!$D$4)+3),ROWS(C$4:C4))))</f>
        <v>1</v>
      </c>
      <c r="D4" s="3" t="str">
        <f t="array" ref="D4">IF(ROWS(D$4:D4)&gt;$G$1,"",INDEX(Schedule!D$2:D$37,SMALL(IF(Schedule[Bet Team]=$B$1,ROW(Schedule[Bet Team])-ROW(Schedule!$D$4)+3),ROWS(D$4:D4))))</f>
        <v>Green Bay</v>
      </c>
      <c r="E4" s="3" t="str">
        <f t="array" ref="E4">IF(ROWS(E$4:E4)&gt;$G$1,"",INDEX(Schedule!F$2:F$37,SMALL(IF(Schedule[Bet Team]=$B$1,ROW(Schedule[Bet Team])-ROW(Schedule!$D$4)+3),ROWS(E$4:E4))))</f>
        <v>Home</v>
      </c>
      <c r="F4" s="3" t="str">
        <f t="array" ref="F4">IF(ROWS(F$4:F4)&gt;$G$1,"",INDEX(Schedule!G$2:G$37,SMALL(IF(Schedule[Bet Team]=$B$1,ROW(Schedule[Bet Team])-ROW(Schedule!$D$4)+3),ROWS(F$4:F4))))</f>
        <v>Buffalo</v>
      </c>
      <c r="G4" s="3">
        <f t="array" ref="G4">IF(ROWS(G$4:G4)&gt;$G$1,"",INDEX(Schedule!H$2:H$37,SMALL(IF(Schedule[Bet Team]=$B$1,ROW(Schedule[Bet Team])-ROW(Schedule!$D$4)+3),ROWS(G$4:G4))))</f>
        <v>-6.5</v>
      </c>
      <c r="H4" s="3" t="str">
        <f t="array" ref="H4">IF(ROWS(H$4:H4)&gt;$G$1,"",INDEX(Schedule!K$2:K$37,SMALL(IF(Schedule[Bet Team]=$B$1,ROW(Schedule[Bet Team])-ROW(Schedule!$D$4)+3),ROWS(H$4:H4))))</f>
        <v>Win</v>
      </c>
      <c r="J4" s="6" t="s">
        <v>3</v>
      </c>
    </row>
    <row r="5" spans="1:15">
      <c r="A5" s="3">
        <f t="array" ref="A5">IF(ROWS(A$4:A5)&gt;$G$1,"",INDEX(Schedule!A$2:A$37,SMALL(IF(Schedule[Bet Team]=$B$1,ROW(Schedule[Bet Team])-ROW(Schedule!$D$4)+3),ROWS(A$4:A5))))</f>
        <v>4</v>
      </c>
      <c r="B5" s="10">
        <f t="array" ref="B5">IF(ROWS(B$4:B5)&gt;$G$1,"",INDEX(Schedule!B$2:B$37,SMALL(IF(Schedule[Bet Team]=$B$1,ROW(Schedule[Bet Team])-ROW(Schedule!$D$4)+3),ROWS(B$4:B5))))</f>
        <v>40454</v>
      </c>
      <c r="C5" s="3">
        <f t="array" ref="C5">IF(ROWS(C$4:C5)&gt;$G$1,"",INDEX(Schedule!C$2:C$37,SMALL(IF(Schedule[Bet Team]=$B$1,ROW(Schedule[Bet Team])-ROW(Schedule!$D$4)+3),ROWS(C$4:C5))))</f>
        <v>2</v>
      </c>
      <c r="D5" s="3" t="str">
        <f t="array" ref="D5">IF(ROWS(D$4:D5)&gt;$G$1,"",INDEX(Schedule!D$2:D$37,SMALL(IF(Schedule[Bet Team]=$B$1,ROW(Schedule[Bet Team])-ROW(Schedule!$D$4)+3),ROWS(D$4:D5))))</f>
        <v>Green Bay</v>
      </c>
      <c r="E5" s="3" t="str">
        <f t="array" ref="E5">IF(ROWS(E$4:E5)&gt;$G$1,"",INDEX(Schedule!F$2:F$37,SMALL(IF(Schedule[Bet Team]=$B$1,ROW(Schedule[Bet Team])-ROW(Schedule!$D$4)+3),ROWS(E$4:E5))))</f>
        <v>Home</v>
      </c>
      <c r="F5" s="3" t="str">
        <f t="array" ref="F5">IF(ROWS(F$4:F5)&gt;$G$1,"",INDEX(Schedule!G$2:G$37,SMALL(IF(Schedule[Bet Team]=$B$1,ROW(Schedule[Bet Team])-ROW(Schedule!$D$4)+3),ROWS(F$4:F5))))</f>
        <v>Detroit</v>
      </c>
      <c r="G5" s="3">
        <f t="array" ref="G5">IF(ROWS(G$4:G5)&gt;$G$1,"",INDEX(Schedule!H$2:H$37,SMALL(IF(Schedule[Bet Team]=$B$1,ROW(Schedule[Bet Team])-ROW(Schedule!$D$4)+3),ROWS(G$4:G5))))</f>
        <v>0</v>
      </c>
      <c r="H5" s="3">
        <f t="array" ref="H5">IF(ROWS(H$4:H5)&gt;$G$1,"",INDEX(Schedule!K$2:K$37,SMALL(IF(Schedule[Bet Team]=$B$1,ROW(Schedule[Bet Team])-ROW(Schedule!$D$4)+3),ROWS(H$4:H5))))</f>
        <v>0</v>
      </c>
      <c r="J5" s="9" t="s">
        <v>4</v>
      </c>
      <c r="K5" s="7"/>
      <c r="L5" s="7"/>
      <c r="M5" s="7"/>
      <c r="N5" s="7"/>
      <c r="O5" s="8"/>
    </row>
    <row r="6" spans="1:15">
      <c r="A6" s="3">
        <f t="array" ref="A6">IF(ROWS(A$4:A6)&gt;$G$1,"",INDEX(Schedule!A$2:A$37,SMALL(IF(Schedule[Bet Team]=$B$1,ROW(Schedule[Bet Team])-ROW(Schedule!$D$4)+3),ROWS(A$4:A6))))</f>
        <v>14</v>
      </c>
      <c r="B6" s="10">
        <f t="array" ref="B6">IF(ROWS(B$4:B6)&gt;$G$1,"",INDEX(Schedule!B$2:B$37,SMALL(IF(Schedule[Bet Team]=$B$1,ROW(Schedule[Bet Team])-ROW(Schedule!$D$4)+3),ROWS(B$4:B6))))</f>
        <v>40524</v>
      </c>
      <c r="C6" s="3">
        <f t="array" ref="C6">IF(ROWS(C$4:C6)&gt;$G$1,"",INDEX(Schedule!C$2:C$37,SMALL(IF(Schedule[Bet Team]=$B$1,ROW(Schedule[Bet Team])-ROW(Schedule!$D$4)+3),ROWS(C$4:C6))))</f>
        <v>3</v>
      </c>
      <c r="D6" s="3" t="str">
        <f t="array" ref="D6">IF(ROWS(D$4:D6)&gt;$G$1,"",INDEX(Schedule!D$2:D$37,SMALL(IF(Schedule[Bet Team]=$B$1,ROW(Schedule[Bet Team])-ROW(Schedule!$D$4)+3),ROWS(D$4:D6))))</f>
        <v>Green Bay</v>
      </c>
      <c r="E6" s="3" t="str">
        <f t="array" ref="E6">IF(ROWS(E$4:E6)&gt;$G$1,"",INDEX(Schedule!F$2:F$37,SMALL(IF(Schedule[Bet Team]=$B$1,ROW(Schedule[Bet Team])-ROW(Schedule!$D$4)+3),ROWS(E$4:E6))))</f>
        <v>Away</v>
      </c>
      <c r="F6" s="3" t="str">
        <f t="array" ref="F6">IF(ROWS(F$4:F6)&gt;$G$1,"",INDEX(Schedule!G$2:G$37,SMALL(IF(Schedule[Bet Team]=$B$1,ROW(Schedule[Bet Team])-ROW(Schedule!$D$4)+3),ROWS(F$4:F6))))</f>
        <v>Detroit</v>
      </c>
      <c r="G6" s="3">
        <f t="array" ref="G6">IF(ROWS(G$4:G6)&gt;$G$1,"",INDEX(Schedule!H$2:H$37,SMALL(IF(Schedule[Bet Team]=$B$1,ROW(Schedule[Bet Team])-ROW(Schedule!$D$4)+3),ROWS(G$4:G6))))</f>
        <v>0</v>
      </c>
      <c r="H6" s="3">
        <f t="array" ref="H6">IF(ROWS(H$4:H6)&gt;$G$1,"",INDEX(Schedule!K$2:K$37,SMALL(IF(Schedule[Bet Team]=$B$1,ROW(Schedule[Bet Team])-ROW(Schedule!$D$4)+3),ROWS(H$4:H6))))</f>
        <v>0</v>
      </c>
      <c r="J6" s="6" t="s">
        <v>5</v>
      </c>
    </row>
    <row r="7" spans="1:15">
      <c r="A7" s="3" t="str">
        <f t="array" ref="A7">IF(ROWS(A$4:A7)&gt;$G$1,"",INDEX(Schedule!A$2:A$37,SMALL(IF(Schedule[Bet Team]=$B$1,ROW(Schedule[Bet Team])-ROW(Schedule!$D$4)+3),ROWS(A$4:A7))))</f>
        <v/>
      </c>
      <c r="B7" s="10" t="str">
        <f t="array" ref="B7">IF(ROWS(B$4:B7)&gt;$G$1,"",INDEX(Schedule!B$2:B$37,SMALL(IF(Schedule[Bet Team]=$B$1,ROW(Schedule[Bet Team])-ROW(Schedule!$D$4)+3),ROWS(B$4:B7))))</f>
        <v/>
      </c>
      <c r="C7" s="3" t="str">
        <f t="array" ref="C7">IF(ROWS(C$4:C7)&gt;$G$1,"",INDEX(Schedule!C$2:C$37,SMALL(IF(Schedule[Bet Team]=$B$1,ROW(Schedule[Bet Team])-ROW(Schedule!$D$4)+3),ROWS(C$4:C7))))</f>
        <v/>
      </c>
      <c r="D7" s="3" t="str">
        <f t="array" ref="D7">IF(ROWS(D$4:D7)&gt;$G$1,"",INDEX(Schedule!D$2:D$37,SMALL(IF(Schedule[Bet Team]=$B$1,ROW(Schedule[Bet Team])-ROW(Schedule!$D$4)+3),ROWS(D$4:D7))))</f>
        <v/>
      </c>
      <c r="E7" s="3" t="str">
        <f t="array" ref="E7">IF(ROWS(E$4:E7)&gt;$G$1,"",INDEX(Schedule!F$2:F$37,SMALL(IF(Schedule[Bet Team]=$B$1,ROW(Schedule[Bet Team])-ROW(Schedule!$D$4)+3),ROWS(E$4:E7))))</f>
        <v/>
      </c>
      <c r="F7" s="3" t="str">
        <f t="array" ref="F7">IF(ROWS(F$4:F7)&gt;$G$1,"",INDEX(Schedule!G$2:G$37,SMALL(IF(Schedule[Bet Team]=$B$1,ROW(Schedule[Bet Team])-ROW(Schedule!$D$4)+3),ROWS(F$4:F7))))</f>
        <v/>
      </c>
      <c r="G7" s="3" t="str">
        <f t="array" ref="G7">IF(ROWS(G$4:G7)&gt;$G$1,"",INDEX(Schedule!H$2:H$37,SMALL(IF(Schedule[Bet Team]=$B$1,ROW(Schedule[Bet Team])-ROW(Schedule!$D$4)+3),ROWS(G$4:G7))))</f>
        <v/>
      </c>
      <c r="H7" s="3" t="str">
        <f t="array" ref="H7">IF(ROWS(H$4:H7)&gt;$G$1,"",INDEX(Schedule!K$2:K$37,SMALL(IF(Schedule[Bet Team]=$B$1,ROW(Schedule[Bet Team])-ROW(Schedule!$D$4)+3),ROWS(H$4:H7))))</f>
        <v/>
      </c>
    </row>
    <row r="8" spans="1:15">
      <c r="A8" s="3" t="str">
        <f t="array" ref="A8">IF(ROWS(A$4:A8)&gt;$G$1,"",INDEX(Schedule!A$2:A$37,SMALL(IF(Schedule[Bet Team]=$B$1,ROW(Schedule[Bet Team])-ROW(Schedule!$D$4)+3),ROWS(A$4:A8))))</f>
        <v/>
      </c>
      <c r="B8" s="10" t="str">
        <f t="array" ref="B8">IF(ROWS(B$4:B8)&gt;$G$1,"",INDEX(Schedule!B$2:B$37,SMALL(IF(Schedule[Bet Team]=$B$1,ROW(Schedule[Bet Team])-ROW(Schedule!$D$4)+3),ROWS(B$4:B8))))</f>
        <v/>
      </c>
      <c r="C8" s="3" t="str">
        <f t="array" ref="C8">IF(ROWS(C$4:C8)&gt;$G$1,"",INDEX(Schedule!C$2:C$37,SMALL(IF(Schedule[Bet Team]=$B$1,ROW(Schedule[Bet Team])-ROW(Schedule!$D$4)+3),ROWS(C$4:C8))))</f>
        <v/>
      </c>
      <c r="D8" s="3" t="str">
        <f t="array" ref="D8">IF(ROWS(D$4:D8)&gt;$G$1,"",INDEX(Schedule!D$2:D$37,SMALL(IF(Schedule[Bet Team]=$B$1,ROW(Schedule[Bet Team])-ROW(Schedule!$D$4)+3),ROWS(D$4:D8))))</f>
        <v/>
      </c>
      <c r="E8" s="3" t="str">
        <f t="array" ref="E8">IF(ROWS(E$4:E8)&gt;$G$1,"",INDEX(Schedule!F$2:F$37,SMALL(IF(Schedule[Bet Team]=$B$1,ROW(Schedule[Bet Team])-ROW(Schedule!$D$4)+3),ROWS(E$4:E8))))</f>
        <v/>
      </c>
      <c r="F8" s="3" t="str">
        <f t="array" ref="F8">IF(ROWS(F$4:F8)&gt;$G$1,"",INDEX(Schedule!G$2:G$37,SMALL(IF(Schedule[Bet Team]=$B$1,ROW(Schedule[Bet Team])-ROW(Schedule!$D$4)+3),ROWS(F$4:F8))))</f>
        <v/>
      </c>
      <c r="G8" s="3" t="str">
        <f t="array" ref="G8">IF(ROWS(G$4:G8)&gt;$G$1,"",INDEX(Schedule!H$2:H$37,SMALL(IF(Schedule[Bet Team]=$B$1,ROW(Schedule[Bet Team])-ROW(Schedule!$D$4)+3),ROWS(G$4:G8))))</f>
        <v/>
      </c>
      <c r="H8" s="3" t="str">
        <f t="array" ref="H8">IF(ROWS(H$4:H8)&gt;$G$1,"",INDEX(Schedule!K$2:K$37,SMALL(IF(Schedule[Bet Team]=$B$1,ROW(Schedule[Bet Team])-ROW(Schedule!$D$4)+3),ROWS(H$4:H8))))</f>
        <v/>
      </c>
      <c r="J8" s="9" t="s">
        <v>6</v>
      </c>
    </row>
    <row r="9" spans="1:15">
      <c r="A9" s="3" t="str">
        <f t="array" ref="A9">IF(ROWS(A$4:A9)&gt;$G$1,"",INDEX(Schedule!A$2:A$37,SMALL(IF(Schedule[Bet Team]=$B$1,ROW(Schedule[Bet Team])-ROW(Schedule!$D$4)+3),ROWS(A$4:A9))))</f>
        <v/>
      </c>
      <c r="B9" s="10" t="str">
        <f t="array" ref="B9">IF(ROWS(B$4:B9)&gt;$G$1,"",INDEX(Schedule!B$2:B$37,SMALL(IF(Schedule[Bet Team]=$B$1,ROW(Schedule[Bet Team])-ROW(Schedule!$D$4)+3),ROWS(B$4:B9))))</f>
        <v/>
      </c>
      <c r="C9" s="3" t="str">
        <f t="array" ref="C9">IF(ROWS(C$4:C9)&gt;$G$1,"",INDEX(Schedule!C$2:C$37,SMALL(IF(Schedule[Bet Team]=$B$1,ROW(Schedule[Bet Team])-ROW(Schedule!$D$4)+3),ROWS(C$4:C9))))</f>
        <v/>
      </c>
      <c r="D9" s="3" t="str">
        <f t="array" ref="D9">IF(ROWS(D$4:D9)&gt;$G$1,"",INDEX(Schedule!D$2:D$37,SMALL(IF(Schedule[Bet Team]=$B$1,ROW(Schedule[Bet Team])-ROW(Schedule!$D$4)+3),ROWS(D$4:D9))))</f>
        <v/>
      </c>
      <c r="E9" s="3" t="str">
        <f t="array" ref="E9">IF(ROWS(E$4:E9)&gt;$G$1,"",INDEX(Schedule!F$2:F$37,SMALL(IF(Schedule[Bet Team]=$B$1,ROW(Schedule[Bet Team])-ROW(Schedule!$D$4)+3),ROWS(E$4:E9))))</f>
        <v/>
      </c>
      <c r="F9" s="3" t="str">
        <f t="array" ref="F9">IF(ROWS(F$4:F9)&gt;$G$1,"",INDEX(Schedule!G$2:G$37,SMALL(IF(Schedule[Bet Team]=$B$1,ROW(Schedule[Bet Team])-ROW(Schedule!$D$4)+3),ROWS(F$4:F9))))</f>
        <v/>
      </c>
      <c r="G9" s="3" t="str">
        <f t="array" ref="G9">IF(ROWS(G$4:G9)&gt;$G$1,"",INDEX(Schedule!H$2:H$37,SMALL(IF(Schedule[Bet Team]=$B$1,ROW(Schedule[Bet Team])-ROW(Schedule!$D$4)+3),ROWS(G$4:G9))))</f>
        <v/>
      </c>
      <c r="H9" s="3" t="str">
        <f t="array" ref="H9">IF(ROWS(H$4:H9)&gt;$G$1,"",INDEX(Schedule!K$2:K$37,SMALL(IF(Schedule[Bet Team]=$B$1,ROW(Schedule[Bet Team])-ROW(Schedule!$D$4)+3),ROWS(H$4:H9))))</f>
        <v/>
      </c>
    </row>
    <row r="10" spans="1:15">
      <c r="A10" s="3" t="str">
        <f t="array" ref="A10">IF(ROWS(A$4:A10)&gt;$G$1,"",INDEX(Schedule!A$2:A$37,SMALL(IF(Schedule[Bet Team]=$B$1,ROW(Schedule[Bet Team])-ROW(Schedule!$D$4)+3),ROWS(A$4:A10))))</f>
        <v/>
      </c>
      <c r="B10" s="10" t="str">
        <f t="array" ref="B10">IF(ROWS(B$4:B10)&gt;$G$1,"",INDEX(Schedule!B$2:B$37,SMALL(IF(Schedule[Bet Team]=$B$1,ROW(Schedule[Bet Team])-ROW(Schedule!$D$4)+3),ROWS(B$4:B10))))</f>
        <v/>
      </c>
      <c r="C10" s="3" t="str">
        <f t="array" ref="C10">IF(ROWS(C$4:C10)&gt;$G$1,"",INDEX(Schedule!C$2:C$37,SMALL(IF(Schedule[Bet Team]=$B$1,ROW(Schedule[Bet Team])-ROW(Schedule!$D$4)+3),ROWS(C$4:C10))))</f>
        <v/>
      </c>
      <c r="D10" s="3" t="str">
        <f t="array" ref="D10">IF(ROWS(D$4:D10)&gt;$G$1,"",INDEX(Schedule!D$2:D$37,SMALL(IF(Schedule[Bet Team]=$B$1,ROW(Schedule[Bet Team])-ROW(Schedule!$D$4)+3),ROWS(D$4:D10))))</f>
        <v/>
      </c>
      <c r="E10" s="3" t="str">
        <f t="array" ref="E10">IF(ROWS(E$4:E10)&gt;$G$1,"",INDEX(Schedule!F$2:F$37,SMALL(IF(Schedule[Bet Team]=$B$1,ROW(Schedule[Bet Team])-ROW(Schedule!$D$4)+3),ROWS(E$4:E10))))</f>
        <v/>
      </c>
      <c r="F10" s="3" t="str">
        <f t="array" ref="F10">IF(ROWS(F$4:F10)&gt;$G$1,"",INDEX(Schedule!G$2:G$37,SMALL(IF(Schedule[Bet Team]=$B$1,ROW(Schedule[Bet Team])-ROW(Schedule!$D$4)+3),ROWS(F$4:F10))))</f>
        <v/>
      </c>
      <c r="G10" s="3" t="str">
        <f t="array" ref="G10">IF(ROWS(G$4:G10)&gt;$G$1,"",INDEX(Schedule!H$2:H$37,SMALL(IF(Schedule[Bet Team]=$B$1,ROW(Schedule[Bet Team])-ROW(Schedule!$D$4)+3),ROWS(G$4:G10))))</f>
        <v/>
      </c>
      <c r="H10" s="3" t="str">
        <f t="array" ref="H10">IF(ROWS(H$4:H10)&gt;$G$1,"",INDEX(Schedule!K$2:K$37,SMALL(IF(Schedule[Bet Team]=$B$1,ROW(Schedule[Bet Team])-ROW(Schedule!$D$4)+3),ROWS(H$4:H10))))</f>
        <v/>
      </c>
    </row>
    <row r="11" spans="1:15">
      <c r="A11" s="3" t="str">
        <f t="array" ref="A11">IF(ROWS(A$4:A11)&gt;$G$1,"",INDEX(Schedule!A$2:A$37,SMALL(IF(Schedule[Bet Team]=$B$1,ROW(Schedule[Bet Team])-ROW(Schedule!$D$4)+3),ROWS(A$4:A11))))</f>
        <v/>
      </c>
      <c r="B11" s="10" t="str">
        <f t="array" ref="B11">IF(ROWS(B$4:B11)&gt;$G$1,"",INDEX(Schedule!B$2:B$37,SMALL(IF(Schedule[Bet Team]=$B$1,ROW(Schedule[Bet Team])-ROW(Schedule!$D$4)+3),ROWS(B$4:B11))))</f>
        <v/>
      </c>
      <c r="C11" s="3" t="str">
        <f t="array" ref="C11">IF(ROWS(C$4:C11)&gt;$G$1,"",INDEX(Schedule!C$2:C$37,SMALL(IF(Schedule[Bet Team]=$B$1,ROW(Schedule[Bet Team])-ROW(Schedule!$D$4)+3),ROWS(C$4:C11))))</f>
        <v/>
      </c>
      <c r="D11" s="3" t="str">
        <f t="array" ref="D11">IF(ROWS(D$4:D11)&gt;$G$1,"",INDEX(Schedule!D$2:D$37,SMALL(IF(Schedule[Bet Team]=$B$1,ROW(Schedule[Bet Team])-ROW(Schedule!$D$4)+3),ROWS(D$4:D11))))</f>
        <v/>
      </c>
      <c r="E11" s="3" t="str">
        <f t="array" ref="E11">IF(ROWS(E$4:E11)&gt;$G$1,"",INDEX(Schedule!F$2:F$37,SMALL(IF(Schedule[Bet Team]=$B$1,ROW(Schedule[Bet Team])-ROW(Schedule!$D$4)+3),ROWS(E$4:E11))))</f>
        <v/>
      </c>
      <c r="F11" s="3" t="str">
        <f t="array" ref="F11">IF(ROWS(F$4:F11)&gt;$G$1,"",INDEX(Schedule!G$2:G$37,SMALL(IF(Schedule[Bet Team]=$B$1,ROW(Schedule[Bet Team])-ROW(Schedule!$D$4)+3),ROWS(F$4:F11))))</f>
        <v/>
      </c>
      <c r="G11" s="3" t="str">
        <f t="array" ref="G11">IF(ROWS(G$4:G11)&gt;$G$1,"",INDEX(Schedule!H$2:H$37,SMALL(IF(Schedule[Bet Team]=$B$1,ROW(Schedule[Bet Team])-ROW(Schedule!$D$4)+3),ROWS(G$4:G11))))</f>
        <v/>
      </c>
      <c r="H11" s="3" t="str">
        <f t="array" ref="H11">IF(ROWS(H$4:H11)&gt;$G$1,"",INDEX(Schedule!K$2:K$37,SMALL(IF(Schedule[Bet Team]=$B$1,ROW(Schedule[Bet Team])-ROW(Schedule!$D$4)+3),ROWS(H$4:H11))))</f>
        <v/>
      </c>
    </row>
    <row r="12" spans="1:15">
      <c r="A12" s="3" t="str">
        <f t="array" ref="A12">IF(ROWS(A$4:A12)&gt;$G$1,"",INDEX(Schedule!A$2:A$37,SMALL(IF(Schedule[Bet Team]=$B$1,ROW(Schedule[Bet Team])-ROW(Schedule!$D$4)+3),ROWS(A$4:A12))))</f>
        <v/>
      </c>
      <c r="B12" s="10" t="str">
        <f t="array" ref="B12">IF(ROWS(B$4:B12)&gt;$G$1,"",INDEX(Schedule!B$2:B$37,SMALL(IF(Schedule[Bet Team]=$B$1,ROW(Schedule[Bet Team])-ROW(Schedule!$D$4)+3),ROWS(B$4:B12))))</f>
        <v/>
      </c>
      <c r="C12" s="3" t="str">
        <f t="array" ref="C12">IF(ROWS(C$4:C12)&gt;$G$1,"",INDEX(Schedule!C$2:C$37,SMALL(IF(Schedule[Bet Team]=$B$1,ROW(Schedule[Bet Team])-ROW(Schedule!$D$4)+3),ROWS(C$4:C12))))</f>
        <v/>
      </c>
      <c r="D12" s="3" t="str">
        <f t="array" ref="D12">IF(ROWS(D$4:D12)&gt;$G$1,"",INDEX(Schedule!D$2:D$37,SMALL(IF(Schedule[Bet Team]=$B$1,ROW(Schedule[Bet Team])-ROW(Schedule!$D$4)+3),ROWS(D$4:D12))))</f>
        <v/>
      </c>
      <c r="E12" s="3" t="str">
        <f t="array" ref="E12">IF(ROWS(E$4:E12)&gt;$G$1,"",INDEX(Schedule!F$2:F$37,SMALL(IF(Schedule[Bet Team]=$B$1,ROW(Schedule[Bet Team])-ROW(Schedule!$D$4)+3),ROWS(E$4:E12))))</f>
        <v/>
      </c>
      <c r="F12" s="3" t="str">
        <f t="array" ref="F12">IF(ROWS(F$4:F12)&gt;$G$1,"",INDEX(Schedule!G$2:G$37,SMALL(IF(Schedule[Bet Team]=$B$1,ROW(Schedule[Bet Team])-ROW(Schedule!$D$4)+3),ROWS(F$4:F12))))</f>
        <v/>
      </c>
      <c r="G12" s="3" t="str">
        <f t="array" ref="G12">IF(ROWS(G$4:G12)&gt;$G$1,"",INDEX(Schedule!H$2:H$37,SMALL(IF(Schedule[Bet Team]=$B$1,ROW(Schedule[Bet Team])-ROW(Schedule!$D$4)+3),ROWS(G$4:G12))))</f>
        <v/>
      </c>
      <c r="H12" s="3" t="str">
        <f t="array" ref="H12">IF(ROWS(H$4:H12)&gt;$G$1,"",INDEX(Schedule!K$2:K$37,SMALL(IF(Schedule[Bet Team]=$B$1,ROW(Schedule[Bet Team])-ROW(Schedule!$D$4)+3),ROWS(H$4:H12))))</f>
        <v/>
      </c>
    </row>
    <row r="13" spans="1:15">
      <c r="A13" s="3" t="str">
        <f t="array" ref="A13">IF(ROWS(A$4:A13)&gt;$G$1,"",INDEX(Schedule!A$2:A$37,SMALL(IF(Schedule[Bet Team]=$B$1,ROW(Schedule[Bet Team])-ROW(Schedule!$D$4)+3),ROWS(A$4:A13))))</f>
        <v/>
      </c>
      <c r="B13" s="10" t="str">
        <f t="array" ref="B13">IF(ROWS(B$4:B13)&gt;$G$1,"",INDEX(Schedule!B$2:B$37,SMALL(IF(Schedule[Bet Team]=$B$1,ROW(Schedule[Bet Team])-ROW(Schedule!$D$4)+3),ROWS(B$4:B13))))</f>
        <v/>
      </c>
      <c r="C13" s="3" t="str">
        <f t="array" ref="C13">IF(ROWS(C$4:C13)&gt;$G$1,"",INDEX(Schedule!C$2:C$37,SMALL(IF(Schedule[Bet Team]=$B$1,ROW(Schedule[Bet Team])-ROW(Schedule!$D$4)+3),ROWS(C$4:C13))))</f>
        <v/>
      </c>
      <c r="D13" s="3" t="str">
        <f t="array" ref="D13">IF(ROWS(D$4:D13)&gt;$G$1,"",INDEX(Schedule!D$2:D$37,SMALL(IF(Schedule[Bet Team]=$B$1,ROW(Schedule[Bet Team])-ROW(Schedule!$D$4)+3),ROWS(D$4:D13))))</f>
        <v/>
      </c>
      <c r="E13" s="3" t="str">
        <f t="array" ref="E13">IF(ROWS(E$4:E13)&gt;$G$1,"",INDEX(Schedule!F$2:F$37,SMALL(IF(Schedule[Bet Team]=$B$1,ROW(Schedule[Bet Team])-ROW(Schedule!$D$4)+3),ROWS(E$4:E13))))</f>
        <v/>
      </c>
      <c r="F13" s="3" t="str">
        <f t="array" ref="F13">IF(ROWS(F$4:F13)&gt;$G$1,"",INDEX(Schedule!G$2:G$37,SMALL(IF(Schedule[Bet Team]=$B$1,ROW(Schedule[Bet Team])-ROW(Schedule!$D$4)+3),ROWS(F$4:F13))))</f>
        <v/>
      </c>
      <c r="G13" s="3" t="str">
        <f t="array" ref="G13">IF(ROWS(G$4:G13)&gt;$G$1,"",INDEX(Schedule!H$2:H$37,SMALL(IF(Schedule[Bet Team]=$B$1,ROW(Schedule[Bet Team])-ROW(Schedule!$D$4)+3),ROWS(G$4:G13))))</f>
        <v/>
      </c>
      <c r="H13" s="3" t="str">
        <f t="array" ref="H13">IF(ROWS(H$4:H13)&gt;$G$1,"",INDEX(Schedule!K$2:K$37,SMALL(IF(Schedule[Bet Team]=$B$1,ROW(Schedule[Bet Team])-ROW(Schedule!$D$4)+3),ROWS(H$4:H13))))</f>
        <v/>
      </c>
    </row>
    <row r="14" spans="1:15">
      <c r="A14" s="3" t="str">
        <f t="array" ref="A14">IF(ROWS(A$4:A14)&gt;$G$1,"",INDEX(Schedule!A$2:A$37,SMALL(IF(Schedule[Bet Team]=$B$1,ROW(Schedule[Bet Team])-ROW(Schedule!$D$4)+3),ROWS(A$4:A14))))</f>
        <v/>
      </c>
      <c r="B14" s="10" t="str">
        <f t="array" ref="B14">IF(ROWS(B$4:B14)&gt;$G$1,"",INDEX(Schedule!B$2:B$37,SMALL(IF(Schedule[Bet Team]=$B$1,ROW(Schedule[Bet Team])-ROW(Schedule!$D$4)+3),ROWS(B$4:B14))))</f>
        <v/>
      </c>
      <c r="C14" s="3" t="str">
        <f t="array" ref="C14">IF(ROWS(C$4:C14)&gt;$G$1,"",INDEX(Schedule!C$2:C$37,SMALL(IF(Schedule[Bet Team]=$B$1,ROW(Schedule[Bet Team])-ROW(Schedule!$D$4)+3),ROWS(C$4:C14))))</f>
        <v/>
      </c>
      <c r="D14" s="3" t="str">
        <f t="array" ref="D14">IF(ROWS(D$4:D14)&gt;$G$1,"",INDEX(Schedule!D$2:D$37,SMALL(IF(Schedule[Bet Team]=$B$1,ROW(Schedule[Bet Team])-ROW(Schedule!$D$4)+3),ROWS(D$4:D14))))</f>
        <v/>
      </c>
      <c r="E14" s="3" t="str">
        <f t="array" ref="E14">IF(ROWS(E$4:E14)&gt;$G$1,"",INDEX(Schedule!F$2:F$37,SMALL(IF(Schedule[Bet Team]=$B$1,ROW(Schedule[Bet Team])-ROW(Schedule!$D$4)+3),ROWS(E$4:E14))))</f>
        <v/>
      </c>
      <c r="F14" s="3" t="str">
        <f t="array" ref="F14">IF(ROWS(F$4:F14)&gt;$G$1,"",INDEX(Schedule!G$2:G$37,SMALL(IF(Schedule[Bet Team]=$B$1,ROW(Schedule[Bet Team])-ROW(Schedule!$D$4)+3),ROWS(F$4:F14))))</f>
        <v/>
      </c>
      <c r="G14" s="3" t="str">
        <f t="array" ref="G14">IF(ROWS(G$4:G14)&gt;$G$1,"",INDEX(Schedule!H$2:H$37,SMALL(IF(Schedule[Bet Team]=$B$1,ROW(Schedule[Bet Team])-ROW(Schedule!$D$4)+3),ROWS(G$4:G14))))</f>
        <v/>
      </c>
      <c r="H14" s="3" t="str">
        <f t="array" ref="H14">IF(ROWS(H$4:H14)&gt;$G$1,"",INDEX(Schedule!K$2:K$37,SMALL(IF(Schedule[Bet Team]=$B$1,ROW(Schedule[Bet Team])-ROW(Schedule!$D$4)+3),ROWS(H$4:H14))))</f>
        <v/>
      </c>
    </row>
    <row r="15" spans="1:15">
      <c r="A15" s="3" t="str">
        <f t="array" ref="A15">IF(ROWS(A$4:A15)&gt;$G$1,"",INDEX(Schedule!A$2:A$37,SMALL(IF(Schedule[Bet Team]=$B$1,ROW(Schedule[Bet Team])-ROW(Schedule!$D$4)+3),ROWS(A$4:A15))))</f>
        <v/>
      </c>
      <c r="B15" s="10" t="str">
        <f t="array" ref="B15">IF(ROWS(B$4:B15)&gt;$G$1,"",INDEX(Schedule!B$2:B$37,SMALL(IF(Schedule[Bet Team]=$B$1,ROW(Schedule[Bet Team])-ROW(Schedule!$D$4)+3),ROWS(B$4:B15))))</f>
        <v/>
      </c>
      <c r="C15" s="3" t="str">
        <f t="array" ref="C15">IF(ROWS(C$4:C15)&gt;$G$1,"",INDEX(Schedule!C$2:C$37,SMALL(IF(Schedule[Bet Team]=$B$1,ROW(Schedule[Bet Team])-ROW(Schedule!$D$4)+3),ROWS(C$4:C15))))</f>
        <v/>
      </c>
      <c r="D15" s="3" t="str">
        <f t="array" ref="D15">IF(ROWS(D$4:D15)&gt;$G$1,"",INDEX(Schedule!D$2:D$37,SMALL(IF(Schedule[Bet Team]=$B$1,ROW(Schedule[Bet Team])-ROW(Schedule!$D$4)+3),ROWS(D$4:D15))))</f>
        <v/>
      </c>
      <c r="E15" s="3" t="str">
        <f t="array" ref="E15">IF(ROWS(E$4:E15)&gt;$G$1,"",INDEX(Schedule!F$2:F$37,SMALL(IF(Schedule[Bet Team]=$B$1,ROW(Schedule[Bet Team])-ROW(Schedule!$D$4)+3),ROWS(E$4:E15))))</f>
        <v/>
      </c>
      <c r="F15" s="3" t="str">
        <f t="array" ref="F15">IF(ROWS(F$4:F15)&gt;$G$1,"",INDEX(Schedule!G$2:G$37,SMALL(IF(Schedule[Bet Team]=$B$1,ROW(Schedule[Bet Team])-ROW(Schedule!$D$4)+3),ROWS(F$4:F15))))</f>
        <v/>
      </c>
      <c r="G15" s="3" t="str">
        <f t="array" ref="G15">IF(ROWS(G$4:G15)&gt;$G$1,"",INDEX(Schedule!H$2:H$37,SMALL(IF(Schedule[Bet Team]=$B$1,ROW(Schedule[Bet Team])-ROW(Schedule!$D$4)+3),ROWS(G$4:G15))))</f>
        <v/>
      </c>
      <c r="H15" s="3" t="str">
        <f t="array" ref="H15">IF(ROWS(H$4:H15)&gt;$G$1,"",INDEX(Schedule!K$2:K$37,SMALL(IF(Schedule[Bet Team]=$B$1,ROW(Schedule[Bet Team])-ROW(Schedule!$D$4)+3),ROWS(H$4:H15))))</f>
        <v/>
      </c>
    </row>
    <row r="16" spans="1:15">
      <c r="A16" s="3" t="str">
        <f t="array" ref="A16">IF(ROWS(A$4:A16)&gt;$G$1,"",INDEX(Schedule!A$2:A$37,SMALL(IF(Schedule[Bet Team]=$B$1,ROW(Schedule[Bet Team])-ROW(Schedule!$D$4)+3),ROWS(A$4:A16))))</f>
        <v/>
      </c>
      <c r="B16" s="10" t="str">
        <f t="array" ref="B16">IF(ROWS(B$4:B16)&gt;$G$1,"",INDEX(Schedule!B$2:B$37,SMALL(IF(Schedule[Bet Team]=$B$1,ROW(Schedule[Bet Team])-ROW(Schedule!$D$4)+3),ROWS(B$4:B16))))</f>
        <v/>
      </c>
      <c r="C16" s="3" t="str">
        <f t="array" ref="C16">IF(ROWS(C$4:C16)&gt;$G$1,"",INDEX(Schedule!C$2:C$37,SMALL(IF(Schedule[Bet Team]=$B$1,ROW(Schedule[Bet Team])-ROW(Schedule!$D$4)+3),ROWS(C$4:C16))))</f>
        <v/>
      </c>
      <c r="D16" s="3" t="str">
        <f t="array" ref="D16">IF(ROWS(D$4:D16)&gt;$G$1,"",INDEX(Schedule!D$2:D$37,SMALL(IF(Schedule[Bet Team]=$B$1,ROW(Schedule[Bet Team])-ROW(Schedule!$D$4)+3),ROWS(D$4:D16))))</f>
        <v/>
      </c>
      <c r="E16" s="3" t="str">
        <f t="array" ref="E16">IF(ROWS(E$4:E16)&gt;$G$1,"",INDEX(Schedule!F$2:F$37,SMALL(IF(Schedule[Bet Team]=$B$1,ROW(Schedule[Bet Team])-ROW(Schedule!$D$4)+3),ROWS(E$4:E16))))</f>
        <v/>
      </c>
      <c r="F16" s="3" t="str">
        <f t="array" ref="F16">IF(ROWS(F$4:F16)&gt;$G$1,"",INDEX(Schedule!G$2:G$37,SMALL(IF(Schedule[Bet Team]=$B$1,ROW(Schedule[Bet Team])-ROW(Schedule!$D$4)+3),ROWS(F$4:F16))))</f>
        <v/>
      </c>
      <c r="G16" s="3" t="str">
        <f t="array" ref="G16">IF(ROWS(G$4:G16)&gt;$G$1,"",INDEX(Schedule!H$2:H$37,SMALL(IF(Schedule[Bet Team]=$B$1,ROW(Schedule[Bet Team])-ROW(Schedule!$D$4)+3),ROWS(G$4:G16))))</f>
        <v/>
      </c>
      <c r="H16" s="3" t="str">
        <f t="array" ref="H16">IF(ROWS(H$4:H16)&gt;$G$1,"",INDEX(Schedule!K$2:K$37,SMALL(IF(Schedule[Bet Team]=$B$1,ROW(Schedule[Bet Team])-ROW(Schedule!$D$4)+3),ROWS(H$4:H16))))</f>
        <v/>
      </c>
    </row>
    <row r="17" spans="1:8">
      <c r="A17" s="3" t="str">
        <f t="array" ref="A17">IF(ROWS(A$4:A17)&gt;$G$1,"",INDEX(Schedule!A$2:A$37,SMALL(IF(Schedule[Bet Team]=$B$1,ROW(Schedule[Bet Team])-ROW(Schedule!$D$4)+3),ROWS(A$4:A17))))</f>
        <v/>
      </c>
      <c r="B17" s="10" t="str">
        <f t="array" ref="B17">IF(ROWS(B$4:B17)&gt;$G$1,"",INDEX(Schedule!B$2:B$37,SMALL(IF(Schedule[Bet Team]=$B$1,ROW(Schedule[Bet Team])-ROW(Schedule!$D$4)+3),ROWS(B$4:B17))))</f>
        <v/>
      </c>
      <c r="C17" s="3" t="str">
        <f t="array" ref="C17">IF(ROWS(C$4:C17)&gt;$G$1,"",INDEX(Schedule!C$2:C$37,SMALL(IF(Schedule[Bet Team]=$B$1,ROW(Schedule[Bet Team])-ROW(Schedule!$D$4)+3),ROWS(C$4:C17))))</f>
        <v/>
      </c>
      <c r="D17" s="3" t="str">
        <f t="array" ref="D17">IF(ROWS(D$4:D17)&gt;$G$1,"",INDEX(Schedule!D$2:D$37,SMALL(IF(Schedule[Bet Team]=$B$1,ROW(Schedule[Bet Team])-ROW(Schedule!$D$4)+3),ROWS(D$4:D17))))</f>
        <v/>
      </c>
      <c r="E17" s="3" t="str">
        <f t="array" ref="E17">IF(ROWS(E$4:E17)&gt;$G$1,"",INDEX(Schedule!F$2:F$37,SMALL(IF(Schedule[Bet Team]=$B$1,ROW(Schedule[Bet Team])-ROW(Schedule!$D$4)+3),ROWS(E$4:E17))))</f>
        <v/>
      </c>
      <c r="F17" s="3" t="str">
        <f t="array" ref="F17">IF(ROWS(F$4:F17)&gt;$G$1,"",INDEX(Schedule!G$2:G$37,SMALL(IF(Schedule[Bet Team]=$B$1,ROW(Schedule[Bet Team])-ROW(Schedule!$D$4)+3),ROWS(F$4:F17))))</f>
        <v/>
      </c>
      <c r="G17" s="3" t="str">
        <f t="array" ref="G17">IF(ROWS(G$4:G17)&gt;$G$1,"",INDEX(Schedule!H$2:H$37,SMALL(IF(Schedule[Bet Team]=$B$1,ROW(Schedule[Bet Team])-ROW(Schedule!$D$4)+3),ROWS(G$4:G17))))</f>
        <v/>
      </c>
      <c r="H17" s="3" t="str">
        <f t="array" ref="H17">IF(ROWS(H$4:H17)&gt;$G$1,"",INDEX(Schedule!K$2:K$37,SMALL(IF(Schedule[Bet Team]=$B$1,ROW(Schedule[Bet Team])-ROW(Schedule!$D$4)+3),ROWS(H$4:H17))))</f>
        <v/>
      </c>
    </row>
    <row r="18" spans="1:8">
      <c r="A18" s="3" t="str">
        <f t="array" ref="A18">IF(ROWS(A$4:A18)&gt;$G$1,"",INDEX(Schedule!A$2:A$37,SMALL(IF(Schedule[Bet Team]=$B$1,ROW(Schedule[Bet Team])-ROW(Schedule!$D$4)+3),ROWS(A$4:A18))))</f>
        <v/>
      </c>
      <c r="B18" s="10" t="str">
        <f t="array" ref="B18">IF(ROWS(B$4:B18)&gt;$G$1,"",INDEX(Schedule!B$2:B$37,SMALL(IF(Schedule[Bet Team]=$B$1,ROW(Schedule[Bet Team])-ROW(Schedule!$D$4)+3),ROWS(B$4:B18))))</f>
        <v/>
      </c>
      <c r="C18" s="3" t="str">
        <f t="array" ref="C18">IF(ROWS(C$4:C18)&gt;$G$1,"",INDEX(Schedule!C$2:C$37,SMALL(IF(Schedule[Bet Team]=$B$1,ROW(Schedule[Bet Team])-ROW(Schedule!$D$4)+3),ROWS(C$4:C18))))</f>
        <v/>
      </c>
      <c r="D18" s="3" t="str">
        <f t="array" ref="D18">IF(ROWS(D$4:D18)&gt;$G$1,"",INDEX(Schedule!D$2:D$37,SMALL(IF(Schedule[Bet Team]=$B$1,ROW(Schedule[Bet Team])-ROW(Schedule!$D$4)+3),ROWS(D$4:D18))))</f>
        <v/>
      </c>
      <c r="E18" s="3" t="str">
        <f t="array" ref="E18">IF(ROWS(E$4:E18)&gt;$G$1,"",INDEX(Schedule!F$2:F$37,SMALL(IF(Schedule[Bet Team]=$B$1,ROW(Schedule[Bet Team])-ROW(Schedule!$D$4)+3),ROWS(E$4:E18))))</f>
        <v/>
      </c>
      <c r="F18" s="3" t="str">
        <f t="array" ref="F18">IF(ROWS(F$4:F18)&gt;$G$1,"",INDEX(Schedule!G$2:G$37,SMALL(IF(Schedule[Bet Team]=$B$1,ROW(Schedule[Bet Team])-ROW(Schedule!$D$4)+3),ROWS(F$4:F18))))</f>
        <v/>
      </c>
      <c r="G18" s="3" t="str">
        <f t="array" ref="G18">IF(ROWS(G$4:G18)&gt;$G$1,"",INDEX(Schedule!H$2:H$37,SMALL(IF(Schedule[Bet Team]=$B$1,ROW(Schedule[Bet Team])-ROW(Schedule!$D$4)+3),ROWS(G$4:G18))))</f>
        <v/>
      </c>
      <c r="H18" s="3" t="str">
        <f t="array" ref="H18">IF(ROWS(H$4:H18)&gt;$G$1,"",INDEX(Schedule!K$2:K$37,SMALL(IF(Schedule[Bet Team]=$B$1,ROW(Schedule[Bet Team])-ROW(Schedule!$D$4)+3),ROWS(H$4:H18))))</f>
        <v/>
      </c>
    </row>
    <row r="19" spans="1:8">
      <c r="A19" s="3" t="str">
        <f t="array" ref="A19">IF(ROWS(A$4:A19)&gt;$G$1,"",INDEX(Schedule!A$2:A$37,SMALL(IF(Schedule[Bet Team]=$B$1,ROW(Schedule[Bet Team])-ROW(Schedule!$D$4)+3),ROWS(A$4:A19))))</f>
        <v/>
      </c>
      <c r="B19" s="10" t="str">
        <f t="array" ref="B19">IF(ROWS(B$4:B19)&gt;$G$1,"",INDEX(Schedule!B$2:B$37,SMALL(IF(Schedule[Bet Team]=$B$1,ROW(Schedule[Bet Team])-ROW(Schedule!$D$4)+3),ROWS(B$4:B19))))</f>
        <v/>
      </c>
      <c r="C19" s="3" t="str">
        <f t="array" ref="C19">IF(ROWS(C$4:C19)&gt;$G$1,"",INDEX(Schedule!C$2:C$37,SMALL(IF(Schedule[Bet Team]=$B$1,ROW(Schedule[Bet Team])-ROW(Schedule!$D$4)+3),ROWS(C$4:C19))))</f>
        <v/>
      </c>
      <c r="D19" s="3" t="str">
        <f t="array" ref="D19">IF(ROWS(D$4:D19)&gt;$G$1,"",INDEX(Schedule!D$2:D$37,SMALL(IF(Schedule[Bet Team]=$B$1,ROW(Schedule[Bet Team])-ROW(Schedule!$D$4)+3),ROWS(D$4:D19))))</f>
        <v/>
      </c>
      <c r="E19" s="3" t="str">
        <f t="array" ref="E19">IF(ROWS(E$4:E19)&gt;$G$1,"",INDEX(Schedule!F$2:F$37,SMALL(IF(Schedule[Bet Team]=$B$1,ROW(Schedule[Bet Team])-ROW(Schedule!$D$4)+3),ROWS(E$4:E19))))</f>
        <v/>
      </c>
      <c r="F19" s="3" t="str">
        <f t="array" ref="F19">IF(ROWS(F$4:F19)&gt;$G$1,"",INDEX(Schedule!G$2:G$37,SMALL(IF(Schedule[Bet Team]=$B$1,ROW(Schedule[Bet Team])-ROW(Schedule!$D$4)+3),ROWS(F$4:F19))))</f>
        <v/>
      </c>
      <c r="G19" s="3" t="str">
        <f t="array" ref="G19">IF(ROWS(G$4:G19)&gt;$G$1,"",INDEX(Schedule!H$2:H$37,SMALL(IF(Schedule[Bet Team]=$B$1,ROW(Schedule[Bet Team])-ROW(Schedule!$D$4)+3),ROWS(G$4:G19))))</f>
        <v/>
      </c>
      <c r="H19" s="3" t="str">
        <f t="array" ref="H19">IF(ROWS(H$4:H19)&gt;$G$1,"",INDEX(Schedule!K$2:K$37,SMALL(IF(Schedule[Bet Team]=$B$1,ROW(Schedule[Bet Team])-ROW(Schedule!$D$4)+3),ROWS(H$4:H19))))</f>
        <v/>
      </c>
    </row>
    <row r="20" spans="1:8">
      <c r="A20" s="3" t="str">
        <f t="array" ref="A20">IF(ROWS(A$4:A20)&gt;$G$1,"",INDEX(Schedule!A$2:A$37,SMALL(IF(Schedule[Bet Team]=$B$1,ROW(Schedule[Bet Team])-ROW(Schedule!$D$4)+3),ROWS(A$4:A20))))</f>
        <v/>
      </c>
      <c r="B20" s="10" t="str">
        <f t="array" ref="B20">IF(ROWS(B$4:B20)&gt;$G$1,"",INDEX(Schedule!B$2:B$37,SMALL(IF(Schedule[Bet Team]=$B$1,ROW(Schedule[Bet Team])-ROW(Schedule!$D$4)+3),ROWS(B$4:B20))))</f>
        <v/>
      </c>
      <c r="C20" s="3" t="str">
        <f t="array" ref="C20">IF(ROWS(C$4:C20)&gt;$G$1,"",INDEX(Schedule!C$2:C$37,SMALL(IF(Schedule[Bet Team]=$B$1,ROW(Schedule[Bet Team])-ROW(Schedule!$D$4)+3),ROWS(C$4:C20))))</f>
        <v/>
      </c>
      <c r="D20" s="3" t="str">
        <f t="array" ref="D20">IF(ROWS(D$4:D20)&gt;$G$1,"",INDEX(Schedule!D$2:D$37,SMALL(IF(Schedule[Bet Team]=$B$1,ROW(Schedule[Bet Team])-ROW(Schedule!$D$4)+3),ROWS(D$4:D20))))</f>
        <v/>
      </c>
      <c r="E20" s="3" t="str">
        <f t="array" ref="E20">IF(ROWS(E$4:E20)&gt;$G$1,"",INDEX(Schedule!F$2:F$37,SMALL(IF(Schedule[Bet Team]=$B$1,ROW(Schedule[Bet Team])-ROW(Schedule!$D$4)+3),ROWS(E$4:E20))))</f>
        <v/>
      </c>
      <c r="F20" s="3" t="str">
        <f t="array" ref="F20">IF(ROWS(F$4:F20)&gt;$G$1,"",INDEX(Schedule!G$2:G$37,SMALL(IF(Schedule[Bet Team]=$B$1,ROW(Schedule[Bet Team])-ROW(Schedule!$D$4)+3),ROWS(F$4:F20))))</f>
        <v/>
      </c>
      <c r="G20" s="3" t="str">
        <f t="array" ref="G20">IF(ROWS(G$4:G20)&gt;$G$1,"",INDEX(Schedule!H$2:H$37,SMALL(IF(Schedule[Bet Team]=$B$1,ROW(Schedule[Bet Team])-ROW(Schedule!$D$4)+3),ROWS(G$4:G20))))</f>
        <v/>
      </c>
      <c r="H20" s="3" t="str">
        <f t="array" ref="H20">IF(ROWS(H$4:H20)&gt;$G$1,"",INDEX(Schedule!K$2:K$37,SMALL(IF(Schedule[Bet Team]=$B$1,ROW(Schedule[Bet Team])-ROW(Schedule!$D$4)+3),ROWS(H$4:H20))))</f>
        <v/>
      </c>
    </row>
    <row r="21" spans="1:8">
      <c r="A21" s="3" t="str">
        <f t="array" ref="A21">IF(ROWS(A$4:A21)&gt;$G$1,"",INDEX(Schedule!A$2:A$37,SMALL(IF(Schedule[Bet Team]=$B$1,ROW(Schedule[Bet Team])-ROW(Schedule!$D$4)+3),ROWS(A$4:A21))))</f>
        <v/>
      </c>
      <c r="B21" s="10" t="str">
        <f t="array" ref="B21">IF(ROWS(B$4:B21)&gt;$G$1,"",INDEX(Schedule!B$2:B$37,SMALL(IF(Schedule[Bet Team]=$B$1,ROW(Schedule[Bet Team])-ROW(Schedule!$D$4)+3),ROWS(B$4:B21))))</f>
        <v/>
      </c>
      <c r="C21" s="3" t="str">
        <f t="array" ref="C21">IF(ROWS(C$4:C21)&gt;$G$1,"",INDEX(Schedule!C$2:C$37,SMALL(IF(Schedule[Bet Team]=$B$1,ROW(Schedule[Bet Team])-ROW(Schedule!$D$4)+3),ROWS(C$4:C21))))</f>
        <v/>
      </c>
      <c r="D21" s="3" t="str">
        <f t="array" ref="D21">IF(ROWS(D$4:D21)&gt;$G$1,"",INDEX(Schedule!D$2:D$37,SMALL(IF(Schedule[Bet Team]=$B$1,ROW(Schedule[Bet Team])-ROW(Schedule!$D$4)+3),ROWS(D$4:D21))))</f>
        <v/>
      </c>
      <c r="E21" s="3" t="str">
        <f t="array" ref="E21">IF(ROWS(E$4:E21)&gt;$G$1,"",INDEX(Schedule!F$2:F$37,SMALL(IF(Schedule[Bet Team]=$B$1,ROW(Schedule[Bet Team])-ROW(Schedule!$D$4)+3),ROWS(E$4:E21))))</f>
        <v/>
      </c>
      <c r="F21" s="3" t="str">
        <f t="array" ref="F21">IF(ROWS(F$4:F21)&gt;$G$1,"",INDEX(Schedule!G$2:G$37,SMALL(IF(Schedule[Bet Team]=$B$1,ROW(Schedule[Bet Team])-ROW(Schedule!$D$4)+3),ROWS(F$4:F21))))</f>
        <v/>
      </c>
      <c r="G21" s="3" t="str">
        <f t="array" ref="G21">IF(ROWS(G$4:G21)&gt;$G$1,"",INDEX(Schedule!H$2:H$37,SMALL(IF(Schedule[Bet Team]=$B$1,ROW(Schedule[Bet Team])-ROW(Schedule!$D$4)+3),ROWS(G$4:G21))))</f>
        <v/>
      </c>
      <c r="H21" s="3" t="str">
        <f t="array" ref="H21">IF(ROWS(H$4:H21)&gt;$G$1,"",INDEX(Schedule!K$2:K$37,SMALL(IF(Schedule[Bet Team]=$B$1,ROW(Schedule[Bet Team])-ROW(Schedule!$D$4)+3),ROWS(H$4:H21))))</f>
        <v/>
      </c>
    </row>
    <row r="22" spans="1:8">
      <c r="A22" s="3" t="str">
        <f t="array" ref="A22">IF(ROWS(A$4:A22)&gt;$G$1,"",INDEX(Schedule!A$2:A$37,SMALL(IF(Schedule[Bet Team]=$B$1,ROW(Schedule[Bet Team])-ROW(Schedule!$D$4)+3),ROWS(A$4:A22))))</f>
        <v/>
      </c>
      <c r="B22" s="10" t="str">
        <f t="array" ref="B22">IF(ROWS(B$4:B22)&gt;$G$1,"",INDEX(Schedule!B$2:B$37,SMALL(IF(Schedule[Bet Team]=$B$1,ROW(Schedule[Bet Team])-ROW(Schedule!$D$4)+3),ROWS(B$4:B22))))</f>
        <v/>
      </c>
      <c r="C22" s="3" t="str">
        <f t="array" ref="C22">IF(ROWS(C$4:C22)&gt;$G$1,"",INDEX(Schedule!C$2:C$37,SMALL(IF(Schedule[Bet Team]=$B$1,ROW(Schedule[Bet Team])-ROW(Schedule!$D$4)+3),ROWS(C$4:C22))))</f>
        <v/>
      </c>
      <c r="D22" s="3" t="str">
        <f t="array" ref="D22">IF(ROWS(D$4:D22)&gt;$G$1,"",INDEX(Schedule!D$2:D$37,SMALL(IF(Schedule[Bet Team]=$B$1,ROW(Schedule[Bet Team])-ROW(Schedule!$D$4)+3),ROWS(D$4:D22))))</f>
        <v/>
      </c>
      <c r="E22" s="3" t="str">
        <f t="array" ref="E22">IF(ROWS(E$4:E22)&gt;$G$1,"",INDEX(Schedule!F$2:F$37,SMALL(IF(Schedule[Bet Team]=$B$1,ROW(Schedule[Bet Team])-ROW(Schedule!$D$4)+3),ROWS(E$4:E22))))</f>
        <v/>
      </c>
      <c r="F22" s="3" t="str">
        <f t="array" ref="F22">IF(ROWS(F$4:F22)&gt;$G$1,"",INDEX(Schedule!G$2:G$37,SMALL(IF(Schedule[Bet Team]=$B$1,ROW(Schedule[Bet Team])-ROW(Schedule!$D$4)+3),ROWS(F$4:F22))))</f>
        <v/>
      </c>
      <c r="G22" s="3" t="str">
        <f t="array" ref="G22">IF(ROWS(G$4:G22)&gt;$G$1,"",INDEX(Schedule!H$2:H$37,SMALL(IF(Schedule[Bet Team]=$B$1,ROW(Schedule[Bet Team])-ROW(Schedule!$D$4)+3),ROWS(G$4:G22))))</f>
        <v/>
      </c>
      <c r="H22" s="3" t="str">
        <f t="array" ref="H22">IF(ROWS(H$4:H22)&gt;$G$1,"",INDEX(Schedule!K$2:K$37,SMALL(IF(Schedule[Bet Team]=$B$1,ROW(Schedule[Bet Team])-ROW(Schedule!$D$4)+3),ROWS(H$4:H22))))</f>
        <v/>
      </c>
    </row>
  </sheetData>
  <dataValidations count="1">
    <dataValidation type="list" allowBlank="1" showInputMessage="1" showErrorMessage="1" sqref="B1">
      <formula1>"Indianapolis, New Orleans, New England, Green Bay, Detroit,Tampa Bay, Cleveland, Buffalo"</formula1>
    </dataValidation>
  </dataValidations>
  <hyperlinks>
    <hyperlink ref="J2" r:id="rId1" tooltip="Excel Magic Trick 358: Part 1: Return Multiple Items From One Lookup Value ..." display="http://www.youtube.com/watch?v=Tp7I5u1MqiM"/>
    <hyperlink ref="J3" r:id="rId2" tooltip="Excel Magic Trick 360: Part 3: Return Multiple Items From One Lookup Value ..." display="http://www.youtube.com/watch?v=132ZdpxBm1U"/>
    <hyperlink ref="J4" r:id="rId3" tooltip="Excel Magic Trick 359: Part 2: Return Multiple Items From One Lookup Value ..." display="http://www.youtube.com/watch?v=R5ZWAiNJLNo"/>
    <hyperlink ref="J6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</vt:lpstr>
      <vt:lpstr>Team</vt:lpstr>
    </vt:vector>
  </TitlesOfParts>
  <Company>Highline Community 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mgirvin</dc:creator>
  <cp:lastModifiedBy>byee</cp:lastModifiedBy>
  <dcterms:created xsi:type="dcterms:W3CDTF">2010-03-05T19:35:21Z</dcterms:created>
  <dcterms:modified xsi:type="dcterms:W3CDTF">2010-09-01T18:16:17Z</dcterms:modified>
</cp:coreProperties>
</file>