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jong77\Downloads\"/>
    </mc:Choice>
  </mc:AlternateContent>
  <bookViews>
    <workbookView xWindow="0" yWindow="0" windowWidth="20490" windowHeight="7755"/>
  </bookViews>
  <sheets>
    <sheet name="NFL 2013 Win Totals PM" sheetId="1" r:id="rId1"/>
    <sheet name="NFL 2012 Win Totals P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K2" i="2"/>
  <c r="J2" i="2"/>
  <c r="I2" i="2"/>
  <c r="P2" i="1"/>
  <c r="O2" i="1"/>
  <c r="K26" i="1"/>
  <c r="K25" i="1"/>
  <c r="K24" i="1"/>
  <c r="K23" i="1"/>
  <c r="K22" i="1"/>
  <c r="N2" i="1"/>
  <c r="K21" i="1"/>
  <c r="K20" i="1"/>
  <c r="K19" i="1"/>
  <c r="J19" i="1"/>
  <c r="K18" i="1"/>
  <c r="K17" i="1"/>
  <c r="K16" i="1"/>
  <c r="K15" i="1"/>
  <c r="K14" i="1"/>
  <c r="K13" i="1"/>
  <c r="K12" i="1"/>
  <c r="M2" i="1"/>
  <c r="K11" i="1"/>
  <c r="K10" i="1"/>
  <c r="K9" i="1"/>
  <c r="K8" i="1"/>
  <c r="K7" i="1"/>
  <c r="K6" i="1"/>
  <c r="K5" i="1"/>
  <c r="K4" i="1"/>
  <c r="K3" i="1"/>
  <c r="K2" i="1"/>
  <c r="J10" i="1"/>
  <c r="J8" i="1"/>
</calcChain>
</file>

<file path=xl/sharedStrings.xml><?xml version="1.0" encoding="utf-8"?>
<sst xmlns="http://schemas.openxmlformats.org/spreadsheetml/2006/main" count="434" uniqueCount="193">
  <si>
    <t>Team</t>
  </si>
  <si>
    <t>Projected Wins</t>
  </si>
  <si>
    <t>Total Wins Line</t>
  </si>
  <si>
    <t>Pick</t>
  </si>
  <si>
    <t>Pick%</t>
  </si>
  <si>
    <t>Odds</t>
  </si>
  <si>
    <t>Value</t>
  </si>
  <si>
    <t>New Orleans Saints</t>
  </si>
  <si>
    <t>8.2</t>
  </si>
  <si>
    <t>9.0</t>
  </si>
  <si>
    <t>Under</t>
  </si>
  <si>
    <t>55.9%</t>
  </si>
  <si>
    <t>$96</t>
  </si>
  <si>
    <t>New York Jets</t>
  </si>
  <si>
    <t>7.2</t>
  </si>
  <si>
    <t>6.5</t>
  </si>
  <si>
    <t>Over</t>
  </si>
  <si>
    <t>51.2%</t>
  </si>
  <si>
    <t>$93</t>
  </si>
  <si>
    <t>Pittsburgh Steelers</t>
  </si>
  <si>
    <t>8.3</t>
  </si>
  <si>
    <t>56.3%</t>
  </si>
  <si>
    <t>$91</t>
  </si>
  <si>
    <t>Cleveland Browns</t>
  </si>
  <si>
    <t>62.9%</t>
  </si>
  <si>
    <t>$73</t>
  </si>
  <si>
    <t>Buffalo Bills</t>
  </si>
  <si>
    <t>6.6</t>
  </si>
  <si>
    <t>50.6%</t>
  </si>
  <si>
    <t>$70</t>
  </si>
  <si>
    <t>St. Louis Rams</t>
  </si>
  <si>
    <t>8.6</t>
  </si>
  <si>
    <t>7.5</t>
  </si>
  <si>
    <t>61.6%</t>
  </si>
  <si>
    <t>$68</t>
  </si>
  <si>
    <t>Carolina Panthers</t>
  </si>
  <si>
    <t>58.8%</t>
  </si>
  <si>
    <t>$67</t>
  </si>
  <si>
    <t>Tampa Bay Buccaneers</t>
  </si>
  <si>
    <t>53.3%</t>
  </si>
  <si>
    <t>$63</t>
  </si>
  <si>
    <t>Atlanta Falcons</t>
  </si>
  <si>
    <t>8.4</t>
  </si>
  <si>
    <t>10.0</t>
  </si>
  <si>
    <t>64.0%</t>
  </si>
  <si>
    <t>$59</t>
  </si>
  <si>
    <t>Tennessee Titans</t>
  </si>
  <si>
    <t>5.8</t>
  </si>
  <si>
    <t>56.6%</t>
  </si>
  <si>
    <t>$55</t>
  </si>
  <si>
    <t>Philadelphia Eagles</t>
  </si>
  <si>
    <t>7.6</t>
  </si>
  <si>
    <t>53.6%</t>
  </si>
  <si>
    <t>$47</t>
  </si>
  <si>
    <t>Chicago Bears</t>
  </si>
  <si>
    <t>8.5</t>
  </si>
  <si>
    <t>50.5%</t>
  </si>
  <si>
    <t>$46</t>
  </si>
  <si>
    <t>Miami Dolphins</t>
  </si>
  <si>
    <t>7.8</t>
  </si>
  <si>
    <t>44.7%</t>
  </si>
  <si>
    <t>$45</t>
  </si>
  <si>
    <t>San Diego Chargers</t>
  </si>
  <si>
    <t>7.7</t>
  </si>
  <si>
    <t>54.3%</t>
  </si>
  <si>
    <t>$43</t>
  </si>
  <si>
    <t>Denver Broncos</t>
  </si>
  <si>
    <t>10.9</t>
  </si>
  <si>
    <t>11.5</t>
  </si>
  <si>
    <t>55.3%</t>
  </si>
  <si>
    <t>$42</t>
  </si>
  <si>
    <t>Cincinnati Bengals</t>
  </si>
  <si>
    <t>47.4%</t>
  </si>
  <si>
    <t>Kansas City Chiefs</t>
  </si>
  <si>
    <t>46.3%</t>
  </si>
  <si>
    <t>$40</t>
  </si>
  <si>
    <t>Dallas Cowboys</t>
  </si>
  <si>
    <t>55.8%</t>
  </si>
  <si>
    <t>$36</t>
  </si>
  <si>
    <t>Seattle Seahawks</t>
  </si>
  <si>
    <t>10.1</t>
  </si>
  <si>
    <t>10.5</t>
  </si>
  <si>
    <t>53.2%</t>
  </si>
  <si>
    <t>$32</t>
  </si>
  <si>
    <t>Indianapolis Colts</t>
  </si>
  <si>
    <t>8.1</t>
  </si>
  <si>
    <t>$25</t>
  </si>
  <si>
    <t>San Francisco 49ers</t>
  </si>
  <si>
    <t>41.4%</t>
  </si>
  <si>
    <t>$24</t>
  </si>
  <si>
    <t>Baltimore Ravens</t>
  </si>
  <si>
    <t>49.5%</t>
  </si>
  <si>
    <t>$18</t>
  </si>
  <si>
    <t>New England Patriots</t>
  </si>
  <si>
    <t>9.9</t>
  </si>
  <si>
    <t>53.5%</t>
  </si>
  <si>
    <t>$12</t>
  </si>
  <si>
    <t>Arizona Cardinals</t>
  </si>
  <si>
    <t>6.0</t>
  </si>
  <si>
    <t>5.5</t>
  </si>
  <si>
    <t>44.9%</t>
  </si>
  <si>
    <t>$4</t>
  </si>
  <si>
    <t>New York Giants</t>
  </si>
  <si>
    <t>48.9%</t>
  </si>
  <si>
    <t>$1</t>
  </si>
  <si>
    <t>Green Bay Packers</t>
  </si>
  <si>
    <t>10.2</t>
  </si>
  <si>
    <t>52.1%</t>
  </si>
  <si>
    <t>$-</t>
  </si>
  <si>
    <t>Houston Texans</t>
  </si>
  <si>
    <t>9.5</t>
  </si>
  <si>
    <t>57.7%</t>
  </si>
  <si>
    <t>Washington Redskins</t>
  </si>
  <si>
    <t>8.0</t>
  </si>
  <si>
    <t>54.9%</t>
  </si>
  <si>
    <t>Detroit Lions</t>
  </si>
  <si>
    <t>7.9</t>
  </si>
  <si>
    <t>49.8%</t>
  </si>
  <si>
    <t>Minnesota Vikings</t>
  </si>
  <si>
    <t>6.8</t>
  </si>
  <si>
    <t>59.3%</t>
  </si>
  <si>
    <t>Jacksonville Jaguars</t>
  </si>
  <si>
    <t>5.0</t>
  </si>
  <si>
    <t>50.0%</t>
  </si>
  <si>
    <t>Oakland Raiders</t>
  </si>
  <si>
    <t>4.5</t>
  </si>
  <si>
    <t>62.0%</t>
  </si>
  <si>
    <t>record</t>
  </si>
  <si>
    <t>11-5</t>
  </si>
  <si>
    <t>8-8</t>
  </si>
  <si>
    <t>4-12</t>
  </si>
  <si>
    <t>6-10</t>
  </si>
  <si>
    <t>7-9</t>
  </si>
  <si>
    <t>12-4</t>
  </si>
  <si>
    <t>10-6</t>
  </si>
  <si>
    <t>9-7</t>
  </si>
  <si>
    <t>13-3</t>
  </si>
  <si>
    <t>8-7-1</t>
  </si>
  <si>
    <t>2-14</t>
  </si>
  <si>
    <t>3-13</t>
  </si>
  <si>
    <t>5-10-1</t>
  </si>
  <si>
    <t>&amp;</t>
  </si>
  <si>
    <t>odds</t>
  </si>
  <si>
    <t>profit/loss</t>
  </si>
  <si>
    <t>normal plays</t>
  </si>
  <si>
    <t>half plays</t>
  </si>
  <si>
    <t>light plays</t>
  </si>
  <si>
    <t>total</t>
  </si>
  <si>
    <t>7.0</t>
  </si>
  <si>
    <t>UNDER</t>
  </si>
  <si>
    <t>61.3%</t>
  </si>
  <si>
    <t>OVER</t>
  </si>
  <si>
    <t>60.9%</t>
  </si>
  <si>
    <t>60.0%</t>
  </si>
  <si>
    <t>58.6%</t>
  </si>
  <si>
    <t>11.1</t>
  </si>
  <si>
    <t>58.5%</t>
  </si>
  <si>
    <t>58.4%</t>
  </si>
  <si>
    <t>4.8</t>
  </si>
  <si>
    <t>58.3%</t>
  </si>
  <si>
    <t>5.3</t>
  </si>
  <si>
    <t>58.2%</t>
  </si>
  <si>
    <t>57.5%</t>
  </si>
  <si>
    <t>10.6</t>
  </si>
  <si>
    <t>57.4%</t>
  </si>
  <si>
    <t>8.7</t>
  </si>
  <si>
    <t>57.3%</t>
  </si>
  <si>
    <t>56.9%</t>
  </si>
  <si>
    <t>5.6</t>
  </si>
  <si>
    <t>56.8%</t>
  </si>
  <si>
    <t>10.8</t>
  </si>
  <si>
    <t>12.0</t>
  </si>
  <si>
    <t>56.4%</t>
  </si>
  <si>
    <t>10.4</t>
  </si>
  <si>
    <t>56.1%</t>
  </si>
  <si>
    <t>56.0%</t>
  </si>
  <si>
    <t>9.1</t>
  </si>
  <si>
    <t>55.5%</t>
  </si>
  <si>
    <t>55.4%</t>
  </si>
  <si>
    <t>9.4</t>
  </si>
  <si>
    <t>54.2%</t>
  </si>
  <si>
    <t>52.3%</t>
  </si>
  <si>
    <t>51.4%</t>
  </si>
  <si>
    <t>51.3%</t>
  </si>
  <si>
    <t>7.4</t>
  </si>
  <si>
    <t>50.7%</t>
  </si>
  <si>
    <t>50.4%</t>
  </si>
  <si>
    <t>9.8</t>
  </si>
  <si>
    <t>50.3%</t>
  </si>
  <si>
    <t>Win Total Line</t>
  </si>
  <si>
    <t>7-8-1</t>
  </si>
  <si>
    <t>5-11</t>
  </si>
  <si>
    <t>fic odds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</si>
</sst>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rgb="FF474747"/>
      <name val="Inherit"/>
    </font>
    <font>
      <b/>
      <sz val="11"/>
      <color rgb="FF474747"/>
      <name val="Inherit"/>
    </font>
    <font>
      <b/>
      <sz val="11"/>
      <color rgb="FFFAFAFA"/>
      <name val="Inherit"/>
    </font>
  </fonts>
  <fills count="7">
    <fill>
      <patternFill patternType="none"/>
    </fill>
    <fill>
      <patternFill patternType="gray125"/>
    </fill>
    <fill>
      <patternFill patternType="solid">
        <fgColor rgb="FFFA541C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BEC5D"/>
        <bgColor indexed="64"/>
      </patternFill>
    </fill>
    <fill>
      <patternFill patternType="solid">
        <fgColor rgb="FFFF9A66"/>
        <bgColor indexed="64"/>
      </patternFill>
    </fill>
    <fill>
      <patternFill patternType="solid">
        <fgColor rgb="FFFF5333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rgb="FFDFDFDF"/>
      </top>
      <bottom style="medium">
        <color rgb="FFDFDFDF"/>
      </bottom>
      <diagonal/>
    </border>
    <border>
      <left/>
      <right/>
      <top/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 style="medium">
        <color rgb="FFDFDFDF"/>
      </bottom>
      <diagonal/>
    </border>
    <border>
      <left style="medium">
        <color rgb="FFDFDFDF"/>
      </left>
      <right/>
      <top/>
      <bottom/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/>
      <diagonal/>
    </border>
    <border>
      <left/>
      <right/>
      <top style="medium">
        <color rgb="FFDFDFDF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vertical="center" wrapText="1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 indent="1"/>
    </xf>
    <xf numFmtId="0" fontId="1" fillId="4" borderId="4" xfId="0" applyFont="1" applyFill="1" applyBorder="1" applyAlignment="1">
      <alignment horizontal="left" vertical="center" wrapText="1" indent="1"/>
    </xf>
    <xf numFmtId="0" fontId="1" fillId="5" borderId="4" xfId="0" applyFont="1" applyFill="1" applyBorder="1" applyAlignment="1">
      <alignment horizontal="left" vertical="center" wrapText="1" indent="1"/>
    </xf>
    <xf numFmtId="0" fontId="1" fillId="6" borderId="4" xfId="0" applyFont="1" applyFill="1" applyBorder="1" applyAlignment="1">
      <alignment horizontal="left" vertical="center" wrapText="1" indent="1"/>
    </xf>
    <xf numFmtId="0" fontId="1" fillId="6" borderId="5" xfId="0" applyFont="1" applyFill="1" applyBorder="1" applyAlignment="1">
      <alignment horizontal="left" vertical="center" wrapText="1" indent="1"/>
    </xf>
    <xf numFmtId="0" fontId="1" fillId="6" borderId="2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0" fillId="0" borderId="0" xfId="0" applyNumberFormat="1"/>
    <xf numFmtId="0" fontId="1" fillId="3" borderId="6" xfId="0" applyFont="1" applyFill="1" applyBorder="1" applyAlignment="1">
      <alignment horizontal="left" vertical="center" wrapText="1" indent="1"/>
    </xf>
    <xf numFmtId="0" fontId="1" fillId="3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49" fontId="1" fillId="3" borderId="0" xfId="0" applyNumberFormat="1" applyFont="1" applyFill="1" applyBorder="1" applyAlignment="1">
      <alignment vertical="center" wrapText="1"/>
    </xf>
    <xf numFmtId="49" fontId="1" fillId="3" borderId="0" xfId="0" applyNumberFormat="1" applyFont="1" applyFill="1" applyAlignment="1">
      <alignment vertical="center" wrapText="1"/>
    </xf>
    <xf numFmtId="49" fontId="1" fillId="4" borderId="0" xfId="0" applyNumberFormat="1" applyFont="1" applyFill="1" applyAlignment="1">
      <alignment vertical="center" wrapText="1"/>
    </xf>
    <xf numFmtId="49" fontId="1" fillId="5" borderId="0" xfId="0" applyNumberFormat="1" applyFont="1" applyFill="1" applyAlignment="1">
      <alignment vertical="center" wrapText="1"/>
    </xf>
    <xf numFmtId="49" fontId="1" fillId="6" borderId="0" xfId="0" applyNumberFormat="1" applyFont="1" applyFill="1" applyAlignment="1">
      <alignment vertical="center" wrapText="1"/>
    </xf>
    <xf numFmtId="49" fontId="1" fillId="6" borderId="0" xfId="0" applyNumberFormat="1" applyFont="1" applyFill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B1" workbookViewId="0">
      <selection activeCell="P1" sqref="P1"/>
    </sheetView>
  </sheetViews>
  <sheetFormatPr defaultRowHeight="15"/>
  <cols>
    <col min="1" max="1" width="29.7109375" customWidth="1"/>
    <col min="8" max="8" width="9.140625" style="20"/>
  </cols>
  <sheetData>
    <row r="1" spans="1:16" ht="45.75" thickBo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9" t="s">
        <v>127</v>
      </c>
      <c r="I1" s="18" t="s">
        <v>141</v>
      </c>
      <c r="J1" s="18" t="s">
        <v>142</v>
      </c>
      <c r="K1" s="18" t="s">
        <v>143</v>
      </c>
      <c r="M1" s="18" t="s">
        <v>144</v>
      </c>
      <c r="N1" s="18" t="s">
        <v>145</v>
      </c>
      <c r="O1" s="18" t="s">
        <v>146</v>
      </c>
      <c r="P1" s="18" t="s">
        <v>147</v>
      </c>
    </row>
    <row r="2" spans="1:16" ht="57">
      <c r="A2" s="11" t="s">
        <v>7</v>
      </c>
      <c r="B2" s="1" t="s">
        <v>8</v>
      </c>
      <c r="C2" s="1" t="s">
        <v>9</v>
      </c>
      <c r="D2" s="2" t="s">
        <v>10</v>
      </c>
      <c r="E2" s="1" t="s">
        <v>11</v>
      </c>
      <c r="F2" s="1">
        <v>120</v>
      </c>
      <c r="G2" s="2" t="s">
        <v>12</v>
      </c>
      <c r="H2" s="20" t="s">
        <v>128</v>
      </c>
      <c r="I2">
        <v>96</v>
      </c>
      <c r="J2">
        <v>-1</v>
      </c>
      <c r="K2">
        <f>I2*J2</f>
        <v>-96</v>
      </c>
      <c r="M2">
        <f>SUM(K2:K11)</f>
        <v>56.198746081504666</v>
      </c>
      <c r="N2">
        <f>SUM(K12:K21)</f>
        <v>-45.722727272727276</v>
      </c>
      <c r="O2">
        <f>SUM(K22:K26)</f>
        <v>3.4000000000000057</v>
      </c>
      <c r="P2">
        <f>SUM(M2:O2)</f>
        <v>13.876018808777395</v>
      </c>
    </row>
    <row r="3" spans="1:16" ht="42.75">
      <c r="A3" s="11" t="s">
        <v>13</v>
      </c>
      <c r="B3" s="1" t="s">
        <v>14</v>
      </c>
      <c r="C3" s="1" t="s">
        <v>15</v>
      </c>
      <c r="D3" s="2" t="s">
        <v>16</v>
      </c>
      <c r="E3" s="1" t="s">
        <v>17</v>
      </c>
      <c r="F3" s="1">
        <v>150</v>
      </c>
      <c r="G3" s="2" t="s">
        <v>18</v>
      </c>
      <c r="H3" s="20" t="s">
        <v>129</v>
      </c>
      <c r="I3">
        <v>93</v>
      </c>
      <c r="J3">
        <v>1.5</v>
      </c>
      <c r="K3">
        <f t="shared" ref="K3:K26" si="0">I3*J3</f>
        <v>139.5</v>
      </c>
    </row>
    <row r="4" spans="1:16" ht="57">
      <c r="A4" s="11" t="s">
        <v>19</v>
      </c>
      <c r="B4" s="1" t="s">
        <v>20</v>
      </c>
      <c r="C4" s="1" t="s">
        <v>9</v>
      </c>
      <c r="D4" s="2" t="s">
        <v>10</v>
      </c>
      <c r="E4" s="1" t="s">
        <v>21</v>
      </c>
      <c r="F4" s="1">
        <v>115</v>
      </c>
      <c r="G4" s="2" t="s">
        <v>22</v>
      </c>
      <c r="H4" s="20" t="s">
        <v>129</v>
      </c>
      <c r="I4">
        <v>91</v>
      </c>
      <c r="J4">
        <v>1.1499999999999999</v>
      </c>
      <c r="K4">
        <f t="shared" si="0"/>
        <v>104.64999999999999</v>
      </c>
    </row>
    <row r="5" spans="1:16" ht="57">
      <c r="A5" s="11" t="s">
        <v>23</v>
      </c>
      <c r="B5" s="1" t="s">
        <v>14</v>
      </c>
      <c r="C5" s="1" t="s">
        <v>15</v>
      </c>
      <c r="D5" s="2" t="s">
        <v>16</v>
      </c>
      <c r="E5" s="1" t="s">
        <v>24</v>
      </c>
      <c r="F5" s="1">
        <v>-130</v>
      </c>
      <c r="G5" s="2" t="s">
        <v>25</v>
      </c>
      <c r="H5" s="20" t="s">
        <v>130</v>
      </c>
      <c r="I5">
        <v>73</v>
      </c>
      <c r="J5">
        <v>-1</v>
      </c>
      <c r="K5">
        <f t="shared" si="0"/>
        <v>-73</v>
      </c>
    </row>
    <row r="6" spans="1:16" ht="28.5">
      <c r="A6" s="11" t="s">
        <v>26</v>
      </c>
      <c r="B6" s="1" t="s">
        <v>27</v>
      </c>
      <c r="C6" s="1" t="s">
        <v>15</v>
      </c>
      <c r="D6" s="2" t="s">
        <v>16</v>
      </c>
      <c r="E6" s="1" t="s">
        <v>28</v>
      </c>
      <c r="F6" s="1">
        <v>135</v>
      </c>
      <c r="G6" s="2" t="s">
        <v>29</v>
      </c>
      <c r="H6" s="20" t="s">
        <v>131</v>
      </c>
      <c r="I6">
        <v>70</v>
      </c>
      <c r="J6">
        <v>-1</v>
      </c>
      <c r="K6">
        <f t="shared" si="0"/>
        <v>-70</v>
      </c>
    </row>
    <row r="7" spans="1:16" ht="42.75">
      <c r="A7" s="11" t="s">
        <v>30</v>
      </c>
      <c r="B7" s="1" t="s">
        <v>31</v>
      </c>
      <c r="C7" s="1" t="s">
        <v>32</v>
      </c>
      <c r="D7" s="2" t="s">
        <v>16</v>
      </c>
      <c r="E7" s="1" t="s">
        <v>33</v>
      </c>
      <c r="F7" s="1">
        <v>-125</v>
      </c>
      <c r="G7" s="2" t="s">
        <v>34</v>
      </c>
      <c r="H7" s="20" t="s">
        <v>132</v>
      </c>
      <c r="I7">
        <v>68</v>
      </c>
      <c r="J7">
        <v>-1</v>
      </c>
      <c r="K7">
        <f t="shared" si="0"/>
        <v>-68</v>
      </c>
    </row>
    <row r="8" spans="1:16" ht="57">
      <c r="A8" s="11" t="s">
        <v>35</v>
      </c>
      <c r="B8" s="1" t="s">
        <v>20</v>
      </c>
      <c r="C8" s="1" t="s">
        <v>32</v>
      </c>
      <c r="D8" s="2" t="s">
        <v>16</v>
      </c>
      <c r="E8" s="1" t="s">
        <v>36</v>
      </c>
      <c r="F8" s="1">
        <v>-110</v>
      </c>
      <c r="G8" s="2" t="s">
        <v>37</v>
      </c>
      <c r="H8" s="20" t="s">
        <v>133</v>
      </c>
      <c r="I8">
        <v>67</v>
      </c>
      <c r="J8">
        <f>100/110</f>
        <v>0.90909090909090906</v>
      </c>
      <c r="K8">
        <f t="shared" si="0"/>
        <v>60.909090909090907</v>
      </c>
    </row>
    <row r="9" spans="1:16" ht="57">
      <c r="A9" s="11" t="s">
        <v>38</v>
      </c>
      <c r="B9" s="1" t="s">
        <v>32</v>
      </c>
      <c r="C9" s="1" t="s">
        <v>32</v>
      </c>
      <c r="D9" s="2" t="s">
        <v>10</v>
      </c>
      <c r="E9" s="1" t="s">
        <v>39</v>
      </c>
      <c r="F9" s="1">
        <v>115</v>
      </c>
      <c r="G9" s="2" t="s">
        <v>40</v>
      </c>
      <c r="H9" s="20" t="s">
        <v>130</v>
      </c>
      <c r="I9">
        <v>63</v>
      </c>
      <c r="J9">
        <v>1.1499999999999999</v>
      </c>
      <c r="K9">
        <f t="shared" si="0"/>
        <v>72.449999999999989</v>
      </c>
    </row>
    <row r="10" spans="1:16" ht="42.75">
      <c r="A10" s="11" t="s">
        <v>41</v>
      </c>
      <c r="B10" s="1" t="s">
        <v>42</v>
      </c>
      <c r="C10" s="1" t="s">
        <v>43</v>
      </c>
      <c r="D10" s="2" t="s">
        <v>10</v>
      </c>
      <c r="E10" s="1" t="s">
        <v>44</v>
      </c>
      <c r="F10" s="1">
        <v>-145</v>
      </c>
      <c r="G10" s="2" t="s">
        <v>45</v>
      </c>
      <c r="H10" s="20" t="s">
        <v>130</v>
      </c>
      <c r="I10">
        <v>59</v>
      </c>
      <c r="J10">
        <f>100/145</f>
        <v>0.68965517241379315</v>
      </c>
      <c r="K10">
        <f t="shared" si="0"/>
        <v>40.689655172413794</v>
      </c>
    </row>
    <row r="11" spans="1:16" ht="42.75">
      <c r="A11" s="11" t="s">
        <v>46</v>
      </c>
      <c r="B11" s="1" t="s">
        <v>47</v>
      </c>
      <c r="C11" s="1" t="s">
        <v>15</v>
      </c>
      <c r="D11" s="2" t="s">
        <v>10</v>
      </c>
      <c r="E11" s="1" t="s">
        <v>48</v>
      </c>
      <c r="F11" s="1">
        <v>-105</v>
      </c>
      <c r="G11" s="2" t="s">
        <v>49</v>
      </c>
      <c r="H11" s="20" t="s">
        <v>132</v>
      </c>
      <c r="I11">
        <v>55</v>
      </c>
      <c r="J11">
        <v>-1</v>
      </c>
      <c r="K11">
        <f t="shared" si="0"/>
        <v>-55</v>
      </c>
    </row>
    <row r="12" spans="1:16" ht="42.75">
      <c r="A12" s="12" t="s">
        <v>50</v>
      </c>
      <c r="B12" s="3" t="s">
        <v>51</v>
      </c>
      <c r="C12" s="3" t="s">
        <v>32</v>
      </c>
      <c r="D12" s="4" t="s">
        <v>16</v>
      </c>
      <c r="E12" s="3" t="s">
        <v>52</v>
      </c>
      <c r="F12" s="3">
        <v>105</v>
      </c>
      <c r="G12" s="4" t="s">
        <v>53</v>
      </c>
      <c r="H12" s="20" t="s">
        <v>134</v>
      </c>
      <c r="I12">
        <v>47</v>
      </c>
      <c r="J12">
        <v>1.05</v>
      </c>
      <c r="K12">
        <f t="shared" si="0"/>
        <v>49.35</v>
      </c>
    </row>
    <row r="13" spans="1:16" ht="42.75">
      <c r="A13" s="12" t="s">
        <v>54</v>
      </c>
      <c r="B13" s="3" t="s">
        <v>42</v>
      </c>
      <c r="C13" s="3" t="s">
        <v>55</v>
      </c>
      <c r="D13" s="4" t="s">
        <v>10</v>
      </c>
      <c r="E13" s="3" t="s">
        <v>56</v>
      </c>
      <c r="F13" s="3">
        <v>120</v>
      </c>
      <c r="G13" s="4" t="s">
        <v>57</v>
      </c>
      <c r="H13" s="20" t="s">
        <v>129</v>
      </c>
      <c r="I13">
        <v>46</v>
      </c>
      <c r="J13">
        <v>1.2</v>
      </c>
      <c r="K13">
        <f t="shared" si="0"/>
        <v>55.199999999999996</v>
      </c>
    </row>
    <row r="14" spans="1:16" ht="42.75">
      <c r="A14" s="12" t="s">
        <v>58</v>
      </c>
      <c r="B14" s="3" t="s">
        <v>59</v>
      </c>
      <c r="C14" s="3" t="s">
        <v>55</v>
      </c>
      <c r="D14" s="4" t="s">
        <v>16</v>
      </c>
      <c r="E14" s="3" t="s">
        <v>60</v>
      </c>
      <c r="F14" s="3">
        <v>155</v>
      </c>
      <c r="G14" s="4" t="s">
        <v>61</v>
      </c>
      <c r="H14" s="20" t="s">
        <v>129</v>
      </c>
      <c r="I14">
        <v>45</v>
      </c>
      <c r="J14">
        <v>-1</v>
      </c>
      <c r="K14">
        <f t="shared" si="0"/>
        <v>-45</v>
      </c>
    </row>
    <row r="15" spans="1:16" ht="57">
      <c r="A15" s="12" t="s">
        <v>62</v>
      </c>
      <c r="B15" s="3" t="s">
        <v>63</v>
      </c>
      <c r="C15" s="3" t="s">
        <v>32</v>
      </c>
      <c r="D15" s="4" t="s">
        <v>16</v>
      </c>
      <c r="E15" s="3" t="s">
        <v>64</v>
      </c>
      <c r="F15" s="3">
        <v>100</v>
      </c>
      <c r="G15" s="4" t="s">
        <v>65</v>
      </c>
      <c r="H15" s="20" t="s">
        <v>135</v>
      </c>
      <c r="I15">
        <v>43</v>
      </c>
      <c r="J15">
        <v>1</v>
      </c>
      <c r="K15">
        <f t="shared" si="0"/>
        <v>43</v>
      </c>
    </row>
    <row r="16" spans="1:16" ht="42.75">
      <c r="A16" s="12" t="s">
        <v>66</v>
      </c>
      <c r="B16" s="3" t="s">
        <v>67</v>
      </c>
      <c r="C16" s="3" t="s">
        <v>68</v>
      </c>
      <c r="D16" s="4" t="s">
        <v>10</v>
      </c>
      <c r="E16" s="3" t="s">
        <v>69</v>
      </c>
      <c r="F16" s="3">
        <v>-105</v>
      </c>
      <c r="G16" s="4" t="s">
        <v>70</v>
      </c>
      <c r="H16" s="20" t="s">
        <v>136</v>
      </c>
      <c r="I16">
        <v>42</v>
      </c>
      <c r="J16">
        <v>-1</v>
      </c>
      <c r="K16">
        <f t="shared" si="0"/>
        <v>-42</v>
      </c>
    </row>
    <row r="17" spans="1:11" ht="57">
      <c r="A17" s="12" t="s">
        <v>71</v>
      </c>
      <c r="B17" s="3" t="s">
        <v>55</v>
      </c>
      <c r="C17" s="3" t="s">
        <v>55</v>
      </c>
      <c r="D17" s="4" t="s">
        <v>10</v>
      </c>
      <c r="E17" s="3" t="s">
        <v>72</v>
      </c>
      <c r="F17" s="3">
        <v>135</v>
      </c>
      <c r="G17" s="4" t="s">
        <v>70</v>
      </c>
      <c r="H17" s="20" t="s">
        <v>128</v>
      </c>
      <c r="I17">
        <v>42</v>
      </c>
      <c r="J17">
        <v>-1</v>
      </c>
      <c r="K17">
        <f t="shared" si="0"/>
        <v>-42</v>
      </c>
    </row>
    <row r="18" spans="1:11" ht="42.75">
      <c r="A18" s="12" t="s">
        <v>73</v>
      </c>
      <c r="B18" s="3" t="s">
        <v>63</v>
      </c>
      <c r="C18" s="3" t="s">
        <v>32</v>
      </c>
      <c r="D18" s="4" t="s">
        <v>10</v>
      </c>
      <c r="E18" s="3" t="s">
        <v>74</v>
      </c>
      <c r="F18" s="3">
        <v>140</v>
      </c>
      <c r="G18" s="4" t="s">
        <v>75</v>
      </c>
      <c r="H18" s="20" t="s">
        <v>128</v>
      </c>
      <c r="I18">
        <v>40</v>
      </c>
      <c r="J18">
        <v>-1</v>
      </c>
      <c r="K18">
        <f t="shared" si="0"/>
        <v>-40</v>
      </c>
    </row>
    <row r="19" spans="1:11" ht="42.75">
      <c r="A19" s="12" t="s">
        <v>76</v>
      </c>
      <c r="B19" s="3" t="s">
        <v>32</v>
      </c>
      <c r="C19" s="3" t="s">
        <v>55</v>
      </c>
      <c r="D19" s="4" t="s">
        <v>10</v>
      </c>
      <c r="E19" s="3" t="s">
        <v>77</v>
      </c>
      <c r="F19" s="3">
        <v>-110</v>
      </c>
      <c r="G19" s="4" t="s">
        <v>78</v>
      </c>
      <c r="H19" s="20" t="s">
        <v>129</v>
      </c>
      <c r="I19">
        <v>36</v>
      </c>
      <c r="J19">
        <f>100/110</f>
        <v>0.90909090909090906</v>
      </c>
      <c r="K19">
        <f t="shared" si="0"/>
        <v>32.727272727272727</v>
      </c>
    </row>
    <row r="20" spans="1:11" ht="42.75">
      <c r="A20" s="12" t="s">
        <v>79</v>
      </c>
      <c r="B20" s="3" t="s">
        <v>80</v>
      </c>
      <c r="C20" s="3" t="s">
        <v>81</v>
      </c>
      <c r="D20" s="4" t="s">
        <v>10</v>
      </c>
      <c r="E20" s="3" t="s">
        <v>82</v>
      </c>
      <c r="F20" s="3">
        <v>100</v>
      </c>
      <c r="G20" s="4" t="s">
        <v>83</v>
      </c>
      <c r="H20" s="20" t="s">
        <v>136</v>
      </c>
      <c r="I20">
        <v>32</v>
      </c>
      <c r="J20">
        <v>-1</v>
      </c>
      <c r="K20">
        <f t="shared" si="0"/>
        <v>-32</v>
      </c>
    </row>
    <row r="21" spans="1:11" ht="42.75">
      <c r="A21" s="12" t="s">
        <v>84</v>
      </c>
      <c r="B21" s="3" t="s">
        <v>85</v>
      </c>
      <c r="C21" s="3" t="s">
        <v>55</v>
      </c>
      <c r="D21" s="4" t="s">
        <v>10</v>
      </c>
      <c r="E21" s="3" t="s">
        <v>77</v>
      </c>
      <c r="F21" s="3">
        <v>-115</v>
      </c>
      <c r="G21" s="4" t="s">
        <v>86</v>
      </c>
      <c r="H21" s="20" t="s">
        <v>128</v>
      </c>
      <c r="I21">
        <v>25</v>
      </c>
      <c r="J21">
        <v>-1</v>
      </c>
      <c r="K21">
        <f t="shared" si="0"/>
        <v>-25</v>
      </c>
    </row>
    <row r="22" spans="1:11" ht="57">
      <c r="A22" s="13" t="s">
        <v>87</v>
      </c>
      <c r="B22" s="5" t="s">
        <v>67</v>
      </c>
      <c r="C22" s="5" t="s">
        <v>68</v>
      </c>
      <c r="D22" s="6" t="s">
        <v>16</v>
      </c>
      <c r="E22" s="5" t="s">
        <v>88</v>
      </c>
      <c r="F22" s="5">
        <v>160</v>
      </c>
      <c r="G22" s="6" t="s">
        <v>89</v>
      </c>
      <c r="H22" s="20" t="s">
        <v>133</v>
      </c>
      <c r="I22">
        <v>24</v>
      </c>
      <c r="J22">
        <v>1.6</v>
      </c>
      <c r="K22">
        <f t="shared" si="0"/>
        <v>38.400000000000006</v>
      </c>
    </row>
    <row r="23" spans="1:11" ht="57">
      <c r="A23" s="13" t="s">
        <v>90</v>
      </c>
      <c r="B23" s="5" t="s">
        <v>42</v>
      </c>
      <c r="C23" s="5" t="s">
        <v>55</v>
      </c>
      <c r="D23" s="6" t="s">
        <v>16</v>
      </c>
      <c r="E23" s="5" t="s">
        <v>91</v>
      </c>
      <c r="F23" s="5">
        <v>110</v>
      </c>
      <c r="G23" s="6" t="s">
        <v>92</v>
      </c>
      <c r="H23" s="20" t="s">
        <v>129</v>
      </c>
      <c r="I23">
        <v>18</v>
      </c>
      <c r="J23">
        <v>-1</v>
      </c>
      <c r="K23">
        <f t="shared" si="0"/>
        <v>-18</v>
      </c>
    </row>
    <row r="24" spans="1:11" ht="71.25">
      <c r="A24" s="13" t="s">
        <v>93</v>
      </c>
      <c r="B24" s="5" t="s">
        <v>94</v>
      </c>
      <c r="C24" s="5" t="s">
        <v>81</v>
      </c>
      <c r="D24" s="6" t="s">
        <v>10</v>
      </c>
      <c r="E24" s="5" t="s">
        <v>95</v>
      </c>
      <c r="F24" s="5">
        <v>-110</v>
      </c>
      <c r="G24" s="6" t="s">
        <v>96</v>
      </c>
      <c r="H24" s="20" t="s">
        <v>133</v>
      </c>
      <c r="I24">
        <v>12</v>
      </c>
      <c r="J24">
        <v>-1</v>
      </c>
      <c r="K24">
        <f t="shared" si="0"/>
        <v>-12</v>
      </c>
    </row>
    <row r="25" spans="1:11" ht="57">
      <c r="A25" s="13" t="s">
        <v>97</v>
      </c>
      <c r="B25" s="5" t="s">
        <v>98</v>
      </c>
      <c r="C25" s="5" t="s">
        <v>99</v>
      </c>
      <c r="D25" s="6" t="s">
        <v>10</v>
      </c>
      <c r="E25" s="5" t="s">
        <v>100</v>
      </c>
      <c r="F25" s="5">
        <v>125</v>
      </c>
      <c r="G25" s="6" t="s">
        <v>101</v>
      </c>
      <c r="H25" s="20" t="s">
        <v>134</v>
      </c>
      <c r="I25">
        <v>4</v>
      </c>
      <c r="J25">
        <v>-1</v>
      </c>
      <c r="K25">
        <f t="shared" si="0"/>
        <v>-4</v>
      </c>
    </row>
    <row r="26" spans="1:11" ht="42.75">
      <c r="A26" s="13" t="s">
        <v>102</v>
      </c>
      <c r="B26" s="5" t="s">
        <v>8</v>
      </c>
      <c r="C26" s="5" t="s">
        <v>55</v>
      </c>
      <c r="D26" s="6" t="s">
        <v>16</v>
      </c>
      <c r="E26" s="5" t="s">
        <v>103</v>
      </c>
      <c r="F26" s="5">
        <v>105</v>
      </c>
      <c r="G26" s="6" t="s">
        <v>104</v>
      </c>
      <c r="H26" s="20" t="s">
        <v>132</v>
      </c>
      <c r="I26">
        <v>1</v>
      </c>
      <c r="J26">
        <v>-1</v>
      </c>
      <c r="K26">
        <f t="shared" si="0"/>
        <v>-1</v>
      </c>
    </row>
    <row r="27" spans="1:11" ht="57">
      <c r="A27" s="14" t="s">
        <v>105</v>
      </c>
      <c r="B27" s="7" t="s">
        <v>106</v>
      </c>
      <c r="C27" s="7" t="s">
        <v>81</v>
      </c>
      <c r="D27" s="8" t="s">
        <v>10</v>
      </c>
      <c r="E27" s="7" t="s">
        <v>107</v>
      </c>
      <c r="F27" s="7">
        <v>-115</v>
      </c>
      <c r="G27" s="8" t="s">
        <v>108</v>
      </c>
      <c r="H27" s="20" t="s">
        <v>137</v>
      </c>
      <c r="I27">
        <v>0</v>
      </c>
    </row>
    <row r="28" spans="1:11" ht="42.75">
      <c r="A28" s="14" t="s">
        <v>109</v>
      </c>
      <c r="B28" s="7" t="s">
        <v>110</v>
      </c>
      <c r="C28" s="7" t="s">
        <v>81</v>
      </c>
      <c r="D28" s="8" t="s">
        <v>10</v>
      </c>
      <c r="E28" s="7" t="s">
        <v>111</v>
      </c>
      <c r="F28" s="7">
        <v>-150</v>
      </c>
      <c r="G28" s="8" t="s">
        <v>108</v>
      </c>
      <c r="H28" s="20" t="s">
        <v>138</v>
      </c>
      <c r="I28">
        <v>0</v>
      </c>
    </row>
    <row r="29" spans="1:11" ht="57">
      <c r="A29" s="14" t="s">
        <v>112</v>
      </c>
      <c r="B29" s="7" t="s">
        <v>55</v>
      </c>
      <c r="C29" s="7" t="s">
        <v>113</v>
      </c>
      <c r="D29" s="8" t="s">
        <v>16</v>
      </c>
      <c r="E29" s="7" t="s">
        <v>114</v>
      </c>
      <c r="F29" s="7">
        <v>-130</v>
      </c>
      <c r="G29" s="8" t="s">
        <v>108</v>
      </c>
      <c r="H29" s="20" t="s">
        <v>139</v>
      </c>
      <c r="I29">
        <v>0</v>
      </c>
    </row>
    <row r="30" spans="1:11" ht="28.5">
      <c r="A30" s="14" t="s">
        <v>115</v>
      </c>
      <c r="B30" s="7" t="s">
        <v>116</v>
      </c>
      <c r="C30" s="7" t="s">
        <v>113</v>
      </c>
      <c r="D30" s="8" t="s">
        <v>10</v>
      </c>
      <c r="E30" s="7" t="s">
        <v>117</v>
      </c>
      <c r="F30" s="7">
        <v>100</v>
      </c>
      <c r="G30" s="8" t="s">
        <v>108</v>
      </c>
      <c r="H30" s="20" t="s">
        <v>132</v>
      </c>
      <c r="I30">
        <v>0</v>
      </c>
    </row>
    <row r="31" spans="1:11" ht="42.75">
      <c r="A31" s="14" t="s">
        <v>118</v>
      </c>
      <c r="B31" s="7" t="s">
        <v>119</v>
      </c>
      <c r="C31" s="7" t="s">
        <v>32</v>
      </c>
      <c r="D31" s="8" t="s">
        <v>10</v>
      </c>
      <c r="E31" s="7" t="s">
        <v>120</v>
      </c>
      <c r="F31" s="7">
        <v>-170</v>
      </c>
      <c r="G31" s="8" t="s">
        <v>108</v>
      </c>
      <c r="H31" s="20" t="s">
        <v>140</v>
      </c>
      <c r="I31">
        <v>0</v>
      </c>
    </row>
    <row r="32" spans="1:11" ht="57">
      <c r="A32" s="14" t="s">
        <v>121</v>
      </c>
      <c r="B32" s="7" t="s">
        <v>122</v>
      </c>
      <c r="C32" s="7" t="s">
        <v>122</v>
      </c>
      <c r="D32" s="8" t="s">
        <v>16</v>
      </c>
      <c r="E32" s="7" t="s">
        <v>123</v>
      </c>
      <c r="F32" s="7">
        <v>-110</v>
      </c>
      <c r="G32" s="8" t="s">
        <v>108</v>
      </c>
      <c r="H32" s="20" t="s">
        <v>130</v>
      </c>
      <c r="I32">
        <v>0</v>
      </c>
    </row>
    <row r="33" spans="1:9" ht="57.75" thickBot="1">
      <c r="A33" s="15" t="s">
        <v>124</v>
      </c>
      <c r="B33" s="16" t="s">
        <v>125</v>
      </c>
      <c r="C33" s="16" t="s">
        <v>99</v>
      </c>
      <c r="D33" s="17" t="s">
        <v>10</v>
      </c>
      <c r="E33" s="16" t="s">
        <v>126</v>
      </c>
      <c r="F33" s="16">
        <v>-170</v>
      </c>
      <c r="G33" s="17" t="s">
        <v>108</v>
      </c>
      <c r="H33" s="20" t="s">
        <v>130</v>
      </c>
      <c r="I3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I2" sqref="I2:K2"/>
    </sheetView>
  </sheetViews>
  <sheetFormatPr defaultRowHeight="15"/>
  <cols>
    <col min="6" max="6" width="9.140625" style="20"/>
  </cols>
  <sheetData>
    <row r="1" spans="1:12" ht="45.75" thickBot="1">
      <c r="A1" s="9" t="s">
        <v>0</v>
      </c>
      <c r="B1" s="10" t="s">
        <v>1</v>
      </c>
      <c r="C1" s="10" t="s">
        <v>189</v>
      </c>
      <c r="D1" s="10" t="s">
        <v>3</v>
      </c>
      <c r="E1" s="10" t="s">
        <v>4</v>
      </c>
      <c r="F1" s="19" t="s">
        <v>127</v>
      </c>
      <c r="G1" s="18" t="s">
        <v>192</v>
      </c>
      <c r="I1" s="18" t="s">
        <v>144</v>
      </c>
      <c r="J1" s="18" t="s">
        <v>145</v>
      </c>
      <c r="K1" s="18" t="s">
        <v>146</v>
      </c>
      <c r="L1" s="18" t="s">
        <v>147</v>
      </c>
    </row>
    <row r="2" spans="1:12" ht="42.75">
      <c r="A2" s="21" t="s">
        <v>58</v>
      </c>
      <c r="B2" s="22" t="s">
        <v>47</v>
      </c>
      <c r="C2" s="22" t="s">
        <v>148</v>
      </c>
      <c r="D2" s="23" t="s">
        <v>149</v>
      </c>
      <c r="E2" s="22" t="s">
        <v>150</v>
      </c>
      <c r="F2" s="24" t="s">
        <v>132</v>
      </c>
      <c r="G2">
        <v>0</v>
      </c>
      <c r="I2">
        <f>SUM(G2:G14)</f>
        <v>1.37</v>
      </c>
      <c r="J2">
        <f>SUM(G15:G23)/2</f>
        <v>-0.13499999999999984</v>
      </c>
      <c r="K2">
        <f>SUM(G24:G25)/4</f>
        <v>-2.2499999999999992E-2</v>
      </c>
      <c r="L2">
        <f>I2+J2+K2</f>
        <v>1.2125000000000004</v>
      </c>
    </row>
    <row r="3" spans="1:12" ht="57">
      <c r="A3" s="11" t="s">
        <v>112</v>
      </c>
      <c r="B3" s="1" t="s">
        <v>148</v>
      </c>
      <c r="C3" s="1" t="s">
        <v>98</v>
      </c>
      <c r="D3" s="2" t="s">
        <v>151</v>
      </c>
      <c r="E3" s="1" t="s">
        <v>152</v>
      </c>
      <c r="F3" s="25" t="s">
        <v>134</v>
      </c>
      <c r="G3">
        <v>0.91</v>
      </c>
    </row>
    <row r="4" spans="1:12" ht="42.75">
      <c r="A4" s="11" t="s">
        <v>30</v>
      </c>
      <c r="B4" s="1" t="s">
        <v>119</v>
      </c>
      <c r="C4" s="1" t="s">
        <v>98</v>
      </c>
      <c r="D4" s="2" t="s">
        <v>151</v>
      </c>
      <c r="E4" s="1" t="s">
        <v>153</v>
      </c>
      <c r="F4" s="25" t="s">
        <v>190</v>
      </c>
      <c r="G4">
        <v>0.91</v>
      </c>
    </row>
    <row r="5" spans="1:12" ht="57">
      <c r="A5" s="11" t="s">
        <v>97</v>
      </c>
      <c r="B5" s="1" t="s">
        <v>14</v>
      </c>
      <c r="C5" s="1" t="s">
        <v>15</v>
      </c>
      <c r="D5" s="2" t="s">
        <v>151</v>
      </c>
      <c r="E5" s="1" t="s">
        <v>154</v>
      </c>
      <c r="F5" s="25" t="s">
        <v>191</v>
      </c>
      <c r="G5">
        <v>-1</v>
      </c>
    </row>
    <row r="6" spans="1:12" ht="42.75">
      <c r="A6" s="11" t="s">
        <v>50</v>
      </c>
      <c r="B6" s="1" t="s">
        <v>155</v>
      </c>
      <c r="C6" s="1" t="s">
        <v>43</v>
      </c>
      <c r="D6" s="2" t="s">
        <v>151</v>
      </c>
      <c r="E6" s="1" t="s">
        <v>154</v>
      </c>
      <c r="F6" s="25" t="s">
        <v>130</v>
      </c>
      <c r="G6">
        <v>-1</v>
      </c>
    </row>
    <row r="7" spans="1:12" ht="57">
      <c r="A7" s="11" t="s">
        <v>7</v>
      </c>
      <c r="B7" s="1" t="s">
        <v>55</v>
      </c>
      <c r="C7" s="1" t="s">
        <v>110</v>
      </c>
      <c r="D7" s="2" t="s">
        <v>149</v>
      </c>
      <c r="E7" s="1" t="s">
        <v>156</v>
      </c>
      <c r="F7" s="25" t="s">
        <v>132</v>
      </c>
      <c r="G7">
        <v>0.91</v>
      </c>
    </row>
    <row r="8" spans="1:12" ht="57">
      <c r="A8" s="11" t="s">
        <v>62</v>
      </c>
      <c r="B8" s="1" t="s">
        <v>85</v>
      </c>
      <c r="C8" s="1" t="s">
        <v>9</v>
      </c>
      <c r="D8" s="2" t="s">
        <v>149</v>
      </c>
      <c r="E8" s="1" t="s">
        <v>157</v>
      </c>
      <c r="F8" s="25" t="s">
        <v>132</v>
      </c>
      <c r="G8">
        <v>0.91</v>
      </c>
    </row>
    <row r="9" spans="1:12" ht="57">
      <c r="A9" s="11" t="s">
        <v>38</v>
      </c>
      <c r="B9" s="1" t="s">
        <v>158</v>
      </c>
      <c r="C9" s="1" t="s">
        <v>99</v>
      </c>
      <c r="D9" s="2" t="s">
        <v>149</v>
      </c>
      <c r="E9" s="1" t="s">
        <v>159</v>
      </c>
      <c r="F9" s="25" t="s">
        <v>132</v>
      </c>
      <c r="G9">
        <v>-1</v>
      </c>
    </row>
    <row r="10" spans="1:12" ht="42.75">
      <c r="A10" s="11" t="s">
        <v>118</v>
      </c>
      <c r="B10" s="1" t="s">
        <v>160</v>
      </c>
      <c r="C10" s="1" t="s">
        <v>98</v>
      </c>
      <c r="D10" s="2" t="s">
        <v>149</v>
      </c>
      <c r="E10" s="1" t="s">
        <v>161</v>
      </c>
      <c r="F10" s="25" t="s">
        <v>134</v>
      </c>
      <c r="G10">
        <v>-1</v>
      </c>
    </row>
    <row r="11" spans="1:12" ht="28.5">
      <c r="A11" s="11" t="s">
        <v>115</v>
      </c>
      <c r="B11" s="1" t="s">
        <v>8</v>
      </c>
      <c r="C11" s="1" t="s">
        <v>9</v>
      </c>
      <c r="D11" s="2" t="s">
        <v>149</v>
      </c>
      <c r="E11" s="1" t="s">
        <v>162</v>
      </c>
      <c r="F11" s="25" t="s">
        <v>130</v>
      </c>
      <c r="G11">
        <v>0.91</v>
      </c>
    </row>
    <row r="12" spans="1:12" ht="42.75">
      <c r="A12" s="11" t="s">
        <v>79</v>
      </c>
      <c r="B12" s="1" t="s">
        <v>85</v>
      </c>
      <c r="C12" s="1" t="s">
        <v>32</v>
      </c>
      <c r="D12" s="2" t="s">
        <v>151</v>
      </c>
      <c r="E12" s="1" t="s">
        <v>162</v>
      </c>
      <c r="F12" s="25" t="s">
        <v>128</v>
      </c>
      <c r="G12">
        <v>0.91</v>
      </c>
    </row>
    <row r="13" spans="1:12" ht="42.75">
      <c r="A13" s="11" t="s">
        <v>109</v>
      </c>
      <c r="B13" s="1" t="s">
        <v>163</v>
      </c>
      <c r="C13" s="1" t="s">
        <v>110</v>
      </c>
      <c r="D13" s="2" t="s">
        <v>151</v>
      </c>
      <c r="E13" s="1" t="s">
        <v>164</v>
      </c>
      <c r="F13" s="25" t="s">
        <v>133</v>
      </c>
      <c r="G13">
        <v>0.91</v>
      </c>
    </row>
    <row r="14" spans="1:12" ht="42.75">
      <c r="A14" s="11" t="s">
        <v>54</v>
      </c>
      <c r="B14" s="1" t="s">
        <v>165</v>
      </c>
      <c r="C14" s="1" t="s">
        <v>110</v>
      </c>
      <c r="D14" s="2" t="s">
        <v>149</v>
      </c>
      <c r="E14" s="1" t="s">
        <v>166</v>
      </c>
      <c r="F14" s="25" t="s">
        <v>134</v>
      </c>
      <c r="G14">
        <v>-1</v>
      </c>
    </row>
    <row r="15" spans="1:12" ht="57">
      <c r="A15" s="12" t="s">
        <v>121</v>
      </c>
      <c r="B15" s="3" t="s">
        <v>160</v>
      </c>
      <c r="C15" s="3" t="s">
        <v>122</v>
      </c>
      <c r="D15" s="4" t="s">
        <v>151</v>
      </c>
      <c r="E15" s="3" t="s">
        <v>167</v>
      </c>
      <c r="F15" s="26" t="s">
        <v>138</v>
      </c>
      <c r="G15">
        <v>-1</v>
      </c>
    </row>
    <row r="16" spans="1:12" ht="57">
      <c r="A16" s="12" t="s">
        <v>23</v>
      </c>
      <c r="B16" s="3" t="s">
        <v>168</v>
      </c>
      <c r="C16" s="3" t="s">
        <v>122</v>
      </c>
      <c r="D16" s="4" t="s">
        <v>151</v>
      </c>
      <c r="E16" s="3" t="s">
        <v>169</v>
      </c>
      <c r="F16" s="26" t="s">
        <v>191</v>
      </c>
      <c r="G16">
        <v>0</v>
      </c>
    </row>
    <row r="17" spans="1:7" ht="71.25">
      <c r="A17" s="12" t="s">
        <v>93</v>
      </c>
      <c r="B17" s="3" t="s">
        <v>170</v>
      </c>
      <c r="C17" s="3" t="s">
        <v>171</v>
      </c>
      <c r="D17" s="4" t="s">
        <v>149</v>
      </c>
      <c r="E17" s="3" t="s">
        <v>172</v>
      </c>
      <c r="F17" s="26" t="s">
        <v>133</v>
      </c>
      <c r="G17">
        <v>0</v>
      </c>
    </row>
    <row r="18" spans="1:7" ht="57">
      <c r="A18" s="12" t="s">
        <v>105</v>
      </c>
      <c r="B18" s="3" t="s">
        <v>173</v>
      </c>
      <c r="C18" s="3" t="s">
        <v>68</v>
      </c>
      <c r="D18" s="4" t="s">
        <v>149</v>
      </c>
      <c r="E18" s="3" t="s">
        <v>174</v>
      </c>
      <c r="F18" s="26" t="s">
        <v>128</v>
      </c>
      <c r="G18">
        <v>0.91</v>
      </c>
    </row>
    <row r="19" spans="1:7" ht="28.5">
      <c r="A19" s="12" t="s">
        <v>26</v>
      </c>
      <c r="B19" s="3" t="s">
        <v>165</v>
      </c>
      <c r="C19" s="3" t="s">
        <v>32</v>
      </c>
      <c r="D19" s="4" t="s">
        <v>151</v>
      </c>
      <c r="E19" s="3" t="s">
        <v>175</v>
      </c>
      <c r="F19" s="26" t="s">
        <v>131</v>
      </c>
      <c r="G19">
        <v>-1</v>
      </c>
    </row>
    <row r="20" spans="1:7" ht="57">
      <c r="A20" s="12" t="s">
        <v>90</v>
      </c>
      <c r="B20" s="3" t="s">
        <v>176</v>
      </c>
      <c r="C20" s="3" t="s">
        <v>43</v>
      </c>
      <c r="D20" s="4" t="s">
        <v>149</v>
      </c>
      <c r="E20" s="3" t="s">
        <v>175</v>
      </c>
      <c r="F20" s="26" t="s">
        <v>134</v>
      </c>
      <c r="G20">
        <v>0</v>
      </c>
    </row>
    <row r="21" spans="1:7" ht="42.75">
      <c r="A21" s="12" t="s">
        <v>13</v>
      </c>
      <c r="B21" s="3" t="s">
        <v>59</v>
      </c>
      <c r="C21" s="3" t="s">
        <v>55</v>
      </c>
      <c r="D21" s="4" t="s">
        <v>149</v>
      </c>
      <c r="E21" s="3" t="s">
        <v>177</v>
      </c>
      <c r="F21" s="26" t="s">
        <v>131</v>
      </c>
      <c r="G21">
        <v>0.91</v>
      </c>
    </row>
    <row r="22" spans="1:7" ht="57">
      <c r="A22" s="12" t="s">
        <v>124</v>
      </c>
      <c r="B22" s="3" t="s">
        <v>116</v>
      </c>
      <c r="C22" s="3" t="s">
        <v>32</v>
      </c>
      <c r="D22" s="4" t="s">
        <v>151</v>
      </c>
      <c r="E22" s="3" t="s">
        <v>178</v>
      </c>
      <c r="F22" s="26" t="s">
        <v>130</v>
      </c>
      <c r="G22">
        <v>-1</v>
      </c>
    </row>
    <row r="23" spans="1:7" ht="42.75">
      <c r="A23" s="12" t="s">
        <v>41</v>
      </c>
      <c r="B23" s="3" t="s">
        <v>179</v>
      </c>
      <c r="C23" s="3" t="s">
        <v>9</v>
      </c>
      <c r="D23" s="4" t="s">
        <v>151</v>
      </c>
      <c r="E23" s="3" t="s">
        <v>178</v>
      </c>
      <c r="F23" s="26" t="s">
        <v>136</v>
      </c>
      <c r="G23">
        <v>0.91</v>
      </c>
    </row>
    <row r="24" spans="1:7" ht="42.75">
      <c r="A24" s="13" t="s">
        <v>66</v>
      </c>
      <c r="B24" s="5" t="s">
        <v>116</v>
      </c>
      <c r="C24" s="5" t="s">
        <v>55</v>
      </c>
      <c r="D24" s="6" t="s">
        <v>149</v>
      </c>
      <c r="E24" s="5" t="s">
        <v>180</v>
      </c>
      <c r="F24" s="27" t="s">
        <v>136</v>
      </c>
      <c r="G24">
        <v>-1</v>
      </c>
    </row>
    <row r="25" spans="1:7" ht="57">
      <c r="A25" s="13" t="s">
        <v>71</v>
      </c>
      <c r="B25" s="5" t="s">
        <v>31</v>
      </c>
      <c r="C25" s="5" t="s">
        <v>113</v>
      </c>
      <c r="D25" s="6" t="s">
        <v>151</v>
      </c>
      <c r="E25" s="5" t="s">
        <v>82</v>
      </c>
      <c r="F25" s="27" t="s">
        <v>134</v>
      </c>
      <c r="G25">
        <v>0.91</v>
      </c>
    </row>
    <row r="26" spans="1:7" ht="42.75">
      <c r="A26" s="14" t="s">
        <v>46</v>
      </c>
      <c r="B26" s="7" t="s">
        <v>14</v>
      </c>
      <c r="C26" s="7" t="s">
        <v>32</v>
      </c>
      <c r="D26" s="8" t="s">
        <v>149</v>
      </c>
      <c r="E26" s="7" t="s">
        <v>181</v>
      </c>
      <c r="F26" s="28"/>
    </row>
    <row r="27" spans="1:7" ht="42.75">
      <c r="A27" s="14" t="s">
        <v>73</v>
      </c>
      <c r="B27" s="7" t="s">
        <v>116</v>
      </c>
      <c r="C27" s="7" t="s">
        <v>113</v>
      </c>
      <c r="D27" s="8" t="s">
        <v>149</v>
      </c>
      <c r="E27" s="7" t="s">
        <v>182</v>
      </c>
      <c r="F27" s="28"/>
    </row>
    <row r="28" spans="1:7" ht="42.75">
      <c r="A28" s="14" t="s">
        <v>76</v>
      </c>
      <c r="B28" s="7" t="s">
        <v>8</v>
      </c>
      <c r="C28" s="7" t="s">
        <v>55</v>
      </c>
      <c r="D28" s="8" t="s">
        <v>149</v>
      </c>
      <c r="E28" s="7" t="s">
        <v>182</v>
      </c>
      <c r="F28" s="28"/>
    </row>
    <row r="29" spans="1:7" ht="42.75">
      <c r="A29" s="14" t="s">
        <v>84</v>
      </c>
      <c r="B29" s="7" t="s">
        <v>160</v>
      </c>
      <c r="C29" s="7" t="s">
        <v>99</v>
      </c>
      <c r="D29" s="8" t="s">
        <v>149</v>
      </c>
      <c r="E29" s="7" t="s">
        <v>183</v>
      </c>
      <c r="F29" s="28"/>
    </row>
    <row r="30" spans="1:7" ht="57">
      <c r="A30" s="14" t="s">
        <v>35</v>
      </c>
      <c r="B30" s="7" t="s">
        <v>184</v>
      </c>
      <c r="C30" s="7" t="s">
        <v>32</v>
      </c>
      <c r="D30" s="8" t="s">
        <v>149</v>
      </c>
      <c r="E30" s="7" t="s">
        <v>185</v>
      </c>
      <c r="F30" s="28"/>
    </row>
    <row r="31" spans="1:7" ht="42.75">
      <c r="A31" s="14" t="s">
        <v>102</v>
      </c>
      <c r="B31" s="7" t="s">
        <v>9</v>
      </c>
      <c r="C31" s="7" t="s">
        <v>9</v>
      </c>
      <c r="D31" s="8" t="s">
        <v>149</v>
      </c>
      <c r="E31" s="7" t="s">
        <v>186</v>
      </c>
      <c r="F31" s="28"/>
    </row>
    <row r="32" spans="1:7" ht="57">
      <c r="A32" s="14" t="s">
        <v>19</v>
      </c>
      <c r="B32" s="7" t="s">
        <v>187</v>
      </c>
      <c r="C32" s="7" t="s">
        <v>43</v>
      </c>
      <c r="D32" s="8" t="s">
        <v>151</v>
      </c>
      <c r="E32" s="7" t="s">
        <v>188</v>
      </c>
      <c r="F32" s="28"/>
    </row>
    <row r="33" spans="1:6" ht="57.75" thickBot="1">
      <c r="A33" s="15" t="s">
        <v>87</v>
      </c>
      <c r="B33" s="16" t="s">
        <v>110</v>
      </c>
      <c r="C33" s="16" t="s">
        <v>110</v>
      </c>
      <c r="D33" s="17" t="s">
        <v>149</v>
      </c>
      <c r="E33" s="16" t="s">
        <v>123</v>
      </c>
      <c r="F3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NFL 2013 Win Totals PM</vt:lpstr>
      <vt:lpstr>NFL 2012 Win Totals PM</vt:lpstr>
    </vt:vector>
  </TitlesOfParts>
  <Company>Vinny27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dejong77</dc:creator>
  <cp:lastModifiedBy>dejong77</cp:lastModifiedBy>
  <dcterms:created xsi:type="dcterms:W3CDTF">2014-08-24T20:39:12Z</dcterms:created>
  <dcterms:modified xsi:type="dcterms:W3CDTF">2014-08-24T21:11:12Z</dcterms:modified>
</cp:coreProperties>
</file>