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22980" windowHeight="9552" activeTab="1"/>
  </bookViews>
  <sheets>
    <sheet name="Unit" sheetId="1" r:id="rId1"/>
    <sheet name="Line" sheetId="2" r:id="rId2"/>
  </sheets>
  <definedNames>
    <definedName name="_xlnm._FilterDatabase" localSheetId="0" hidden="1">Unit!$L$2:$L$251</definedName>
  </definedNames>
  <calcPr calcId="125725"/>
</workbook>
</file>

<file path=xl/calcChain.xml><?xml version="1.0" encoding="utf-8"?>
<calcChain xmlns="http://schemas.openxmlformats.org/spreadsheetml/2006/main">
  <c r="M8" i="2"/>
  <c r="M7"/>
  <c r="M6"/>
  <c r="M5"/>
  <c r="M4"/>
  <c r="M3"/>
  <c r="M2"/>
  <c r="M9"/>
  <c r="L8"/>
  <c r="L7"/>
  <c r="L6"/>
  <c r="L5"/>
  <c r="L4"/>
  <c r="L3"/>
  <c r="L2"/>
  <c r="L9"/>
  <c r="H4" l="1"/>
  <c r="H3"/>
  <c r="H2"/>
  <c r="O2"/>
  <c r="P2"/>
  <c r="O4"/>
  <c r="P4"/>
  <c r="O3"/>
  <c r="P3"/>
  <c r="Q4" l="1"/>
  <c r="H9"/>
  <c r="H8"/>
  <c r="H7"/>
  <c r="H6"/>
  <c r="H5"/>
  <c r="N9"/>
  <c r="K9"/>
  <c r="J9"/>
  <c r="N8"/>
  <c r="K8"/>
  <c r="J8"/>
  <c r="N7"/>
  <c r="K7"/>
  <c r="J7"/>
  <c r="N6"/>
  <c r="K6"/>
  <c r="J6"/>
  <c r="N5"/>
  <c r="K5"/>
  <c r="J5"/>
  <c r="N4"/>
  <c r="K4"/>
  <c r="J4"/>
  <c r="N3"/>
  <c r="K3"/>
  <c r="J3"/>
  <c r="Q3" s="1"/>
  <c r="N2"/>
  <c r="K2"/>
  <c r="Q2" s="1"/>
  <c r="J2"/>
  <c r="L17" i="1"/>
  <c r="L16"/>
  <c r="L15"/>
  <c r="L14"/>
  <c r="L13"/>
  <c r="L12"/>
  <c r="L11"/>
  <c r="L10"/>
  <c r="J91"/>
  <c r="J221"/>
  <c r="J249"/>
  <c r="J203"/>
  <c r="J233"/>
  <c r="J68"/>
  <c r="J78"/>
  <c r="J202"/>
  <c r="J104"/>
  <c r="J92"/>
  <c r="J191"/>
  <c r="J31"/>
  <c r="B140"/>
  <c r="E140" s="1"/>
  <c r="F140"/>
  <c r="I140" s="1"/>
  <c r="B198"/>
  <c r="E198" s="1"/>
  <c r="F198"/>
  <c r="I198" s="1"/>
  <c r="B137"/>
  <c r="E137" s="1"/>
  <c r="F137"/>
  <c r="I137" s="1"/>
  <c r="B197"/>
  <c r="E197" s="1"/>
  <c r="F197"/>
  <c r="I197" s="1"/>
  <c r="B66"/>
  <c r="E66" s="1"/>
  <c r="F66"/>
  <c r="I66" s="1"/>
  <c r="F181"/>
  <c r="E181"/>
  <c r="G181" s="1"/>
  <c r="B181"/>
  <c r="C181" s="1"/>
  <c r="D181" s="1"/>
  <c r="J181" s="1"/>
  <c r="F105"/>
  <c r="B105"/>
  <c r="C105" s="1"/>
  <c r="D105" s="1"/>
  <c r="J105" s="1"/>
  <c r="F72"/>
  <c r="B72"/>
  <c r="C72" s="1"/>
  <c r="D72" s="1"/>
  <c r="J72" s="1"/>
  <c r="F40"/>
  <c r="B40"/>
  <c r="C40" s="1"/>
  <c r="D40" s="1"/>
  <c r="J40" s="1"/>
  <c r="F240"/>
  <c r="B240"/>
  <c r="C240" s="1"/>
  <c r="D240" s="1"/>
  <c r="J240" s="1"/>
  <c r="F124"/>
  <c r="B124"/>
  <c r="C124" s="1"/>
  <c r="D124" s="1"/>
  <c r="J124" s="1"/>
  <c r="F170"/>
  <c r="B170"/>
  <c r="C170" s="1"/>
  <c r="D170" s="1"/>
  <c r="J170" s="1"/>
  <c r="F250"/>
  <c r="B250"/>
  <c r="C250" s="1"/>
  <c r="D250" s="1"/>
  <c r="J250" s="1"/>
  <c r="F128"/>
  <c r="B128"/>
  <c r="C128" s="1"/>
  <c r="D128" s="1"/>
  <c r="J128" s="1"/>
  <c r="F102"/>
  <c r="B102"/>
  <c r="C102" s="1"/>
  <c r="D102" s="1"/>
  <c r="J102" s="1"/>
  <c r="F39"/>
  <c r="B39"/>
  <c r="C39" s="1"/>
  <c r="D39" s="1"/>
  <c r="J39" s="1"/>
  <c r="F160"/>
  <c r="B160"/>
  <c r="C160" s="1"/>
  <c r="D160" s="1"/>
  <c r="J160" s="1"/>
  <c r="F156"/>
  <c r="B156"/>
  <c r="C156" s="1"/>
  <c r="D156" s="1"/>
  <c r="J156" s="1"/>
  <c r="F90"/>
  <c r="F173"/>
  <c r="F41"/>
  <c r="F172"/>
  <c r="F207"/>
  <c r="F38"/>
  <c r="F222"/>
  <c r="F243"/>
  <c r="F246"/>
  <c r="F37"/>
  <c r="F113"/>
  <c r="F36"/>
  <c r="F73"/>
  <c r="F10"/>
  <c r="F30"/>
  <c r="F241"/>
  <c r="F89"/>
  <c r="F81"/>
  <c r="F146"/>
  <c r="F80"/>
  <c r="F91"/>
  <c r="F216"/>
  <c r="F112"/>
  <c r="F15"/>
  <c r="F145"/>
  <c r="F251"/>
  <c r="F171"/>
  <c r="F200"/>
  <c r="F221"/>
  <c r="F190"/>
  <c r="F144"/>
  <c r="F101"/>
  <c r="F183"/>
  <c r="F56"/>
  <c r="F55"/>
  <c r="F155"/>
  <c r="F154"/>
  <c r="F199"/>
  <c r="F54"/>
  <c r="F249"/>
  <c r="F143"/>
  <c r="F4"/>
  <c r="F9"/>
  <c r="F142"/>
  <c r="F71"/>
  <c r="F70"/>
  <c r="F218"/>
  <c r="F217"/>
  <c r="F115"/>
  <c r="F153"/>
  <c r="F203"/>
  <c r="F227"/>
  <c r="F123"/>
  <c r="F122"/>
  <c r="F180"/>
  <c r="F121"/>
  <c r="F141"/>
  <c r="F226"/>
  <c r="F79"/>
  <c r="F18"/>
  <c r="F100"/>
  <c r="F69"/>
  <c r="F206"/>
  <c r="F139"/>
  <c r="F138"/>
  <c r="F99"/>
  <c r="F233"/>
  <c r="F215"/>
  <c r="F68"/>
  <c r="F98"/>
  <c r="F136"/>
  <c r="F169"/>
  <c r="F184"/>
  <c r="F88"/>
  <c r="F78"/>
  <c r="F168"/>
  <c r="F205"/>
  <c r="F232"/>
  <c r="F247"/>
  <c r="F189"/>
  <c r="F29"/>
  <c r="F118"/>
  <c r="F229"/>
  <c r="F35"/>
  <c r="F228"/>
  <c r="F231"/>
  <c r="F135"/>
  <c r="F179"/>
  <c r="F87"/>
  <c r="F17"/>
  <c r="F245"/>
  <c r="F97"/>
  <c r="F53"/>
  <c r="F167"/>
  <c r="F48"/>
  <c r="F67"/>
  <c r="F103"/>
  <c r="F224"/>
  <c r="F77"/>
  <c r="F152"/>
  <c r="F202"/>
  <c r="F134"/>
  <c r="F188"/>
  <c r="F34"/>
  <c r="F47"/>
  <c r="F96"/>
  <c r="F133"/>
  <c r="F19"/>
  <c r="F50"/>
  <c r="F46"/>
  <c r="F33"/>
  <c r="F111"/>
  <c r="F166"/>
  <c r="F117"/>
  <c r="F174"/>
  <c r="F52"/>
  <c r="F132"/>
  <c r="F120"/>
  <c r="F225"/>
  <c r="F110"/>
  <c r="F25"/>
  <c r="F165"/>
  <c r="F164"/>
  <c r="F187"/>
  <c r="F235"/>
  <c r="F49"/>
  <c r="F158"/>
  <c r="F14"/>
  <c r="F234"/>
  <c r="F119"/>
  <c r="F151"/>
  <c r="F163"/>
  <c r="F116"/>
  <c r="F24"/>
  <c r="F95"/>
  <c r="F201"/>
  <c r="F109"/>
  <c r="F237"/>
  <c r="F214"/>
  <c r="F186"/>
  <c r="F86"/>
  <c r="F108"/>
  <c r="F65"/>
  <c r="F23"/>
  <c r="F45"/>
  <c r="F196"/>
  <c r="F85"/>
  <c r="F208"/>
  <c r="F220"/>
  <c r="F42"/>
  <c r="F32"/>
  <c r="F213"/>
  <c r="F64"/>
  <c r="F178"/>
  <c r="F8"/>
  <c r="F150"/>
  <c r="F94"/>
  <c r="F162"/>
  <c r="F28"/>
  <c r="F212"/>
  <c r="F22"/>
  <c r="F76"/>
  <c r="F195"/>
  <c r="F107"/>
  <c r="F27"/>
  <c r="F7"/>
  <c r="F13"/>
  <c r="F114"/>
  <c r="F6"/>
  <c r="F177"/>
  <c r="F131"/>
  <c r="F130"/>
  <c r="F211"/>
  <c r="F210"/>
  <c r="F63"/>
  <c r="F12"/>
  <c r="F219"/>
  <c r="F93"/>
  <c r="F176"/>
  <c r="F62"/>
  <c r="F84"/>
  <c r="F223"/>
  <c r="F16"/>
  <c r="F3"/>
  <c r="F182"/>
  <c r="F44"/>
  <c r="F104"/>
  <c r="F239"/>
  <c r="F238"/>
  <c r="F92"/>
  <c r="F230"/>
  <c r="F51"/>
  <c r="F61"/>
  <c r="F43"/>
  <c r="F161"/>
  <c r="F185"/>
  <c r="F129"/>
  <c r="F209"/>
  <c r="F21"/>
  <c r="F60"/>
  <c r="F74"/>
  <c r="F194"/>
  <c r="F57"/>
  <c r="F127"/>
  <c r="F236"/>
  <c r="F159"/>
  <c r="F11"/>
  <c r="F125"/>
  <c r="F244"/>
  <c r="F175"/>
  <c r="F191"/>
  <c r="F59"/>
  <c r="F75"/>
  <c r="F31"/>
  <c r="F157"/>
  <c r="F149"/>
  <c r="F193"/>
  <c r="F5"/>
  <c r="F126"/>
  <c r="F248"/>
  <c r="F20"/>
  <c r="F58"/>
  <c r="F26"/>
  <c r="F83"/>
  <c r="F82"/>
  <c r="F106"/>
  <c r="F242"/>
  <c r="F192"/>
  <c r="F148"/>
  <c r="F2"/>
  <c r="F147"/>
  <c r="F204"/>
  <c r="B90"/>
  <c r="C90" s="1"/>
  <c r="D90" s="1"/>
  <c r="J90" s="1"/>
  <c r="B173"/>
  <c r="C173" s="1"/>
  <c r="D173" s="1"/>
  <c r="J173" s="1"/>
  <c r="B41"/>
  <c r="B172"/>
  <c r="C172" s="1"/>
  <c r="D172" s="1"/>
  <c r="J172" s="1"/>
  <c r="B207"/>
  <c r="C207" s="1"/>
  <c r="D207" s="1"/>
  <c r="J207" s="1"/>
  <c r="B38"/>
  <c r="B222"/>
  <c r="E222" s="1"/>
  <c r="B243"/>
  <c r="C243" s="1"/>
  <c r="D243" s="1"/>
  <c r="J243" s="1"/>
  <c r="B246"/>
  <c r="C246" s="1"/>
  <c r="D246" s="1"/>
  <c r="J246" s="1"/>
  <c r="B37"/>
  <c r="C37" s="1"/>
  <c r="D37" s="1"/>
  <c r="J37" s="1"/>
  <c r="B113"/>
  <c r="B36"/>
  <c r="C36" s="1"/>
  <c r="D36" s="1"/>
  <c r="J36" s="1"/>
  <c r="B73"/>
  <c r="E73" s="1"/>
  <c r="B10"/>
  <c r="B30"/>
  <c r="C30" s="1"/>
  <c r="D30" s="1"/>
  <c r="J30" s="1"/>
  <c r="B241"/>
  <c r="E241" s="1"/>
  <c r="B89"/>
  <c r="C89" s="1"/>
  <c r="D89" s="1"/>
  <c r="J89" s="1"/>
  <c r="B81"/>
  <c r="C81" s="1"/>
  <c r="D81" s="1"/>
  <c r="J81" s="1"/>
  <c r="B146"/>
  <c r="B80"/>
  <c r="C80" s="1"/>
  <c r="D80" s="1"/>
  <c r="J80" s="1"/>
  <c r="B91"/>
  <c r="C91" s="1"/>
  <c r="D91" s="1"/>
  <c r="B216"/>
  <c r="B112"/>
  <c r="E112" s="1"/>
  <c r="B15"/>
  <c r="E15" s="1"/>
  <c r="B145"/>
  <c r="C145" s="1"/>
  <c r="D145" s="1"/>
  <c r="J145" s="1"/>
  <c r="B251"/>
  <c r="C251" s="1"/>
  <c r="D251" s="1"/>
  <c r="J251" s="1"/>
  <c r="B171"/>
  <c r="B200"/>
  <c r="B221"/>
  <c r="C221" s="1"/>
  <c r="D221" s="1"/>
  <c r="B190"/>
  <c r="E190" s="1"/>
  <c r="B144"/>
  <c r="C144" s="1"/>
  <c r="D144" s="1"/>
  <c r="J144" s="1"/>
  <c r="B101"/>
  <c r="E101" s="1"/>
  <c r="B183"/>
  <c r="C183" s="1"/>
  <c r="D183" s="1"/>
  <c r="J183" s="1"/>
  <c r="B56"/>
  <c r="B55"/>
  <c r="C55" s="1"/>
  <c r="D55" s="1"/>
  <c r="J55" s="1"/>
  <c r="B155"/>
  <c r="B154"/>
  <c r="C154" s="1"/>
  <c r="D154" s="1"/>
  <c r="J154" s="1"/>
  <c r="B199"/>
  <c r="E199" s="1"/>
  <c r="B54"/>
  <c r="C54" s="1"/>
  <c r="D54" s="1"/>
  <c r="J54" s="1"/>
  <c r="B249"/>
  <c r="C249" s="1"/>
  <c r="D249" s="1"/>
  <c r="B143"/>
  <c r="B4"/>
  <c r="C4" s="1"/>
  <c r="D4" s="1"/>
  <c r="J4" s="1"/>
  <c r="B9"/>
  <c r="B142"/>
  <c r="B71"/>
  <c r="E71" s="1"/>
  <c r="B70"/>
  <c r="C70" s="1"/>
  <c r="D70" s="1"/>
  <c r="J70" s="1"/>
  <c r="B218"/>
  <c r="C218" s="1"/>
  <c r="D218" s="1"/>
  <c r="J218" s="1"/>
  <c r="B217"/>
  <c r="C217" s="1"/>
  <c r="D217" s="1"/>
  <c r="J217" s="1"/>
  <c r="B115"/>
  <c r="B153"/>
  <c r="B203"/>
  <c r="C203" s="1"/>
  <c r="D203" s="1"/>
  <c r="B227"/>
  <c r="C227" s="1"/>
  <c r="D227" s="1"/>
  <c r="J227" s="1"/>
  <c r="B123"/>
  <c r="C123" s="1"/>
  <c r="D123" s="1"/>
  <c r="J123" s="1"/>
  <c r="B122"/>
  <c r="B180"/>
  <c r="E180" s="1"/>
  <c r="B121"/>
  <c r="C121" s="1"/>
  <c r="D121" s="1"/>
  <c r="J121" s="1"/>
  <c r="B141"/>
  <c r="B226"/>
  <c r="C226" s="1"/>
  <c r="D226" s="1"/>
  <c r="J226" s="1"/>
  <c r="B79"/>
  <c r="C79" s="1"/>
  <c r="D79" s="1"/>
  <c r="J79" s="1"/>
  <c r="B18"/>
  <c r="C18" s="1"/>
  <c r="D18" s="1"/>
  <c r="J18" s="1"/>
  <c r="B100"/>
  <c r="E100" s="1"/>
  <c r="B69"/>
  <c r="C69" s="1"/>
  <c r="D69" s="1"/>
  <c r="J69" s="1"/>
  <c r="B206"/>
  <c r="C206" s="1"/>
  <c r="D206" s="1"/>
  <c r="J206" s="1"/>
  <c r="B139"/>
  <c r="B138"/>
  <c r="B99"/>
  <c r="C99" s="1"/>
  <c r="D99" s="1"/>
  <c r="J99" s="1"/>
  <c r="B233"/>
  <c r="C233" s="1"/>
  <c r="D233" s="1"/>
  <c r="B215"/>
  <c r="C215" s="1"/>
  <c r="D215" s="1"/>
  <c r="J215" s="1"/>
  <c r="B68"/>
  <c r="C68" s="1"/>
  <c r="D68" s="1"/>
  <c r="B98"/>
  <c r="B136"/>
  <c r="C136" s="1"/>
  <c r="D136" s="1"/>
  <c r="J136" s="1"/>
  <c r="B169"/>
  <c r="C169" s="1"/>
  <c r="D169" s="1"/>
  <c r="J169" s="1"/>
  <c r="B184"/>
  <c r="E184" s="1"/>
  <c r="B88"/>
  <c r="C88" s="1"/>
  <c r="D88" s="1"/>
  <c r="J88" s="1"/>
  <c r="B78"/>
  <c r="C78" s="1"/>
  <c r="D78" s="1"/>
  <c r="B168"/>
  <c r="C168" s="1"/>
  <c r="D168" s="1"/>
  <c r="J168" s="1"/>
  <c r="B205"/>
  <c r="E205" s="1"/>
  <c r="B232"/>
  <c r="B247"/>
  <c r="C247" s="1"/>
  <c r="D247" s="1"/>
  <c r="J247" s="1"/>
  <c r="B189"/>
  <c r="C189" s="1"/>
  <c r="D189" s="1"/>
  <c r="J189" s="1"/>
  <c r="B29"/>
  <c r="C29" s="1"/>
  <c r="D29" s="1"/>
  <c r="J29" s="1"/>
  <c r="B118"/>
  <c r="E118" s="1"/>
  <c r="B229"/>
  <c r="B35"/>
  <c r="E35" s="1"/>
  <c r="B228"/>
  <c r="C228" s="1"/>
  <c r="D228" s="1"/>
  <c r="J228" s="1"/>
  <c r="B231"/>
  <c r="B135"/>
  <c r="B179"/>
  <c r="C179" s="1"/>
  <c r="D179" s="1"/>
  <c r="J179" s="1"/>
  <c r="B87"/>
  <c r="E87" s="1"/>
  <c r="B17"/>
  <c r="C17" s="1"/>
  <c r="D17" s="1"/>
  <c r="J17" s="1"/>
  <c r="B245"/>
  <c r="E245" s="1"/>
  <c r="B97"/>
  <c r="C97" s="1"/>
  <c r="D97" s="1"/>
  <c r="J97" s="1"/>
  <c r="B53"/>
  <c r="E53" s="1"/>
  <c r="B167"/>
  <c r="B48"/>
  <c r="B67"/>
  <c r="C67" s="1"/>
  <c r="D67" s="1"/>
  <c r="J67" s="1"/>
  <c r="B103"/>
  <c r="B224"/>
  <c r="C224" s="1"/>
  <c r="D224" s="1"/>
  <c r="J224" s="1"/>
  <c r="B77"/>
  <c r="B152"/>
  <c r="C152" s="1"/>
  <c r="D152" s="1"/>
  <c r="J152" s="1"/>
  <c r="B202"/>
  <c r="C202" s="1"/>
  <c r="D202" s="1"/>
  <c r="B134"/>
  <c r="B188"/>
  <c r="B34"/>
  <c r="C34" s="1"/>
  <c r="D34" s="1"/>
  <c r="J34" s="1"/>
  <c r="B47"/>
  <c r="B96"/>
  <c r="E96" s="1"/>
  <c r="B133"/>
  <c r="B19"/>
  <c r="E19" s="1"/>
  <c r="B50"/>
  <c r="B46"/>
  <c r="B33"/>
  <c r="C33" s="1"/>
  <c r="D33" s="1"/>
  <c r="J33" s="1"/>
  <c r="B111"/>
  <c r="B166"/>
  <c r="C166" s="1"/>
  <c r="D166" s="1"/>
  <c r="J166" s="1"/>
  <c r="B117"/>
  <c r="B174"/>
  <c r="C174" s="1"/>
  <c r="D174" s="1"/>
  <c r="J174" s="1"/>
  <c r="B52"/>
  <c r="C52" s="1"/>
  <c r="D52" s="1"/>
  <c r="J52" s="1"/>
  <c r="B132"/>
  <c r="B120"/>
  <c r="C120" s="1"/>
  <c r="D120" s="1"/>
  <c r="J120" s="1"/>
  <c r="B225"/>
  <c r="B110"/>
  <c r="B25"/>
  <c r="C25" s="1"/>
  <c r="D25" s="1"/>
  <c r="J25" s="1"/>
  <c r="B165"/>
  <c r="C165" s="1"/>
  <c r="D165" s="1"/>
  <c r="J165" s="1"/>
  <c r="B164"/>
  <c r="C164" s="1"/>
  <c r="D164" s="1"/>
  <c r="J164" s="1"/>
  <c r="B187"/>
  <c r="B235"/>
  <c r="B49"/>
  <c r="C49" s="1"/>
  <c r="D49" s="1"/>
  <c r="J49" s="1"/>
  <c r="B158"/>
  <c r="B14"/>
  <c r="E14" s="1"/>
  <c r="B234"/>
  <c r="C234" s="1"/>
  <c r="D234" s="1"/>
  <c r="J234" s="1"/>
  <c r="B119"/>
  <c r="C119" s="1"/>
  <c r="D119" s="1"/>
  <c r="J119" s="1"/>
  <c r="B151"/>
  <c r="C151" s="1"/>
  <c r="D151" s="1"/>
  <c r="J151" s="1"/>
  <c r="B163"/>
  <c r="B116"/>
  <c r="B24"/>
  <c r="B95"/>
  <c r="C95" s="1"/>
  <c r="D95" s="1"/>
  <c r="J95" s="1"/>
  <c r="B201"/>
  <c r="E201" s="1"/>
  <c r="B109"/>
  <c r="C109" s="1"/>
  <c r="D109" s="1"/>
  <c r="J109" s="1"/>
  <c r="B237"/>
  <c r="B214"/>
  <c r="C214" s="1"/>
  <c r="D214" s="1"/>
  <c r="J214" s="1"/>
  <c r="B186"/>
  <c r="E186" s="1"/>
  <c r="B86"/>
  <c r="B108"/>
  <c r="B65"/>
  <c r="C65" s="1"/>
  <c r="D65" s="1"/>
  <c r="J65" s="1"/>
  <c r="B23"/>
  <c r="C23" s="1"/>
  <c r="D23" s="1"/>
  <c r="J23" s="1"/>
  <c r="B45"/>
  <c r="E45" s="1"/>
  <c r="B196"/>
  <c r="C196" s="1"/>
  <c r="D196" s="1"/>
  <c r="J196" s="1"/>
  <c r="B85"/>
  <c r="E85" s="1"/>
  <c r="B208"/>
  <c r="B220"/>
  <c r="C220" s="1"/>
  <c r="D220" s="1"/>
  <c r="J220" s="1"/>
  <c r="B42"/>
  <c r="C42" s="1"/>
  <c r="D42" s="1"/>
  <c r="J42" s="1"/>
  <c r="B32"/>
  <c r="E32" s="1"/>
  <c r="B213"/>
  <c r="B64"/>
  <c r="B178"/>
  <c r="B8"/>
  <c r="C8" s="1"/>
  <c r="D8" s="1"/>
  <c r="J8" s="1"/>
  <c r="B150"/>
  <c r="B94"/>
  <c r="C94" s="1"/>
  <c r="D94" s="1"/>
  <c r="J94" s="1"/>
  <c r="B162"/>
  <c r="B28"/>
  <c r="B212"/>
  <c r="E212" s="1"/>
  <c r="B22"/>
  <c r="C22" s="1"/>
  <c r="D22" s="1"/>
  <c r="J22" s="1"/>
  <c r="B76"/>
  <c r="C76" s="1"/>
  <c r="D76" s="1"/>
  <c r="J76" s="1"/>
  <c r="B195"/>
  <c r="C195" s="1"/>
  <c r="D195" s="1"/>
  <c r="J195" s="1"/>
  <c r="B107"/>
  <c r="B27"/>
  <c r="C27" s="1"/>
  <c r="D27" s="1"/>
  <c r="J27" s="1"/>
  <c r="B7"/>
  <c r="B13"/>
  <c r="B114"/>
  <c r="E114" s="1"/>
  <c r="B6"/>
  <c r="E6" s="1"/>
  <c r="B177"/>
  <c r="B131"/>
  <c r="E131" s="1"/>
  <c r="B130"/>
  <c r="C130" s="1"/>
  <c r="D130" s="1"/>
  <c r="J130" s="1"/>
  <c r="B211"/>
  <c r="B210"/>
  <c r="B63"/>
  <c r="B12"/>
  <c r="B219"/>
  <c r="B93"/>
  <c r="E93" s="1"/>
  <c r="B176"/>
  <c r="E176" s="1"/>
  <c r="B62"/>
  <c r="B84"/>
  <c r="B223"/>
  <c r="C223" s="1"/>
  <c r="D223" s="1"/>
  <c r="J223" s="1"/>
  <c r="B16"/>
  <c r="C16" s="1"/>
  <c r="D16" s="1"/>
  <c r="J16" s="1"/>
  <c r="B3"/>
  <c r="C3" s="1"/>
  <c r="D3" s="1"/>
  <c r="J3" s="1"/>
  <c r="B182"/>
  <c r="B44"/>
  <c r="C44" s="1"/>
  <c r="D44" s="1"/>
  <c r="J44" s="1"/>
  <c r="B104"/>
  <c r="C104" s="1"/>
  <c r="D104" s="1"/>
  <c r="B239"/>
  <c r="B238"/>
  <c r="B92"/>
  <c r="C92" s="1"/>
  <c r="D92" s="1"/>
  <c r="B230"/>
  <c r="E230" s="1"/>
  <c r="B51"/>
  <c r="C51" s="1"/>
  <c r="D51" s="1"/>
  <c r="J51" s="1"/>
  <c r="B61"/>
  <c r="C61" s="1"/>
  <c r="D61" s="1"/>
  <c r="J61" s="1"/>
  <c r="B43"/>
  <c r="E43" s="1"/>
  <c r="B161"/>
  <c r="E161" s="1"/>
  <c r="B185"/>
  <c r="C185" s="1"/>
  <c r="D185" s="1"/>
  <c r="J185" s="1"/>
  <c r="B129"/>
  <c r="C129" s="1"/>
  <c r="D129" s="1"/>
  <c r="J129" s="1"/>
  <c r="B209"/>
  <c r="B21"/>
  <c r="C21" s="1"/>
  <c r="D21" s="1"/>
  <c r="J21" s="1"/>
  <c r="B60"/>
  <c r="E60" s="1"/>
  <c r="B74"/>
  <c r="E74" s="1"/>
  <c r="B194"/>
  <c r="C194" s="1"/>
  <c r="D194" s="1"/>
  <c r="J194" s="1"/>
  <c r="B57"/>
  <c r="E57" s="1"/>
  <c r="B127"/>
  <c r="B236"/>
  <c r="B159"/>
  <c r="B11"/>
  <c r="E11" s="1"/>
  <c r="B125"/>
  <c r="C125" s="1"/>
  <c r="D125" s="1"/>
  <c r="J125" s="1"/>
  <c r="B244"/>
  <c r="B175"/>
  <c r="C175" s="1"/>
  <c r="D175" s="1"/>
  <c r="J175" s="1"/>
  <c r="B191"/>
  <c r="C191" s="1"/>
  <c r="D191" s="1"/>
  <c r="B59"/>
  <c r="B75"/>
  <c r="C75" s="1"/>
  <c r="D75" s="1"/>
  <c r="J75" s="1"/>
  <c r="B31"/>
  <c r="C31" s="1"/>
  <c r="D31" s="1"/>
  <c r="B157"/>
  <c r="C157" s="1"/>
  <c r="D157" s="1"/>
  <c r="J157" s="1"/>
  <c r="B149"/>
  <c r="E149" s="1"/>
  <c r="B193"/>
  <c r="C193" s="1"/>
  <c r="D193" s="1"/>
  <c r="J193" s="1"/>
  <c r="B5"/>
  <c r="E5" s="1"/>
  <c r="B126"/>
  <c r="E126" s="1"/>
  <c r="B248"/>
  <c r="C248" s="1"/>
  <c r="D248" s="1"/>
  <c r="J248" s="1"/>
  <c r="B20"/>
  <c r="C20" s="1"/>
  <c r="D20" s="1"/>
  <c r="J20" s="1"/>
  <c r="B58"/>
  <c r="C58" s="1"/>
  <c r="D58" s="1"/>
  <c r="J58" s="1"/>
  <c r="B26"/>
  <c r="B83"/>
  <c r="E83" s="1"/>
  <c r="B82"/>
  <c r="E82" s="1"/>
  <c r="B106"/>
  <c r="C106" s="1"/>
  <c r="D106" s="1"/>
  <c r="J106" s="1"/>
  <c r="B242"/>
  <c r="E242" s="1"/>
  <c r="B192"/>
  <c r="B148"/>
  <c r="B2"/>
  <c r="B147"/>
  <c r="C147" s="1"/>
  <c r="D147" s="1"/>
  <c r="J147" s="1"/>
  <c r="B204"/>
  <c r="C204" s="1"/>
  <c r="D204" s="1"/>
  <c r="J204" s="1"/>
  <c r="O9" i="2"/>
  <c r="P9"/>
  <c r="P5"/>
  <c r="O6"/>
  <c r="P6"/>
  <c r="O7"/>
  <c r="P7"/>
  <c r="O8"/>
  <c r="P8"/>
  <c r="O5"/>
  <c r="Q8" l="1"/>
  <c r="Q7"/>
  <c r="Q6"/>
  <c r="Q9"/>
  <c r="Q5"/>
  <c r="E250" i="1"/>
  <c r="H250" s="1"/>
  <c r="I250" s="1"/>
  <c r="C66"/>
  <c r="D66" s="1"/>
  <c r="C197"/>
  <c r="D197" s="1"/>
  <c r="C137"/>
  <c r="D137" s="1"/>
  <c r="C198"/>
  <c r="D198" s="1"/>
  <c r="C140"/>
  <c r="D140" s="1"/>
  <c r="G140" s="1"/>
  <c r="E124"/>
  <c r="G124" s="1"/>
  <c r="E102"/>
  <c r="G102" s="1"/>
  <c r="E170"/>
  <c r="G170" s="1"/>
  <c r="E105"/>
  <c r="H105" s="1"/>
  <c r="E128"/>
  <c r="G128" s="1"/>
  <c r="I128" s="1"/>
  <c r="E160"/>
  <c r="G160" s="1"/>
  <c r="E40"/>
  <c r="G40" s="1"/>
  <c r="E240"/>
  <c r="G240" s="1"/>
  <c r="E39"/>
  <c r="H39" s="1"/>
  <c r="E72"/>
  <c r="H72" s="1"/>
  <c r="I72" s="1"/>
  <c r="E156"/>
  <c r="G156" s="1"/>
  <c r="H181"/>
  <c r="I181" s="1"/>
  <c r="C242"/>
  <c r="D242" s="1"/>
  <c r="J242" s="1"/>
  <c r="E246"/>
  <c r="H246" s="1"/>
  <c r="E68"/>
  <c r="G68" s="1"/>
  <c r="I68" s="1"/>
  <c r="C32"/>
  <c r="D32" s="1"/>
  <c r="J32" s="1"/>
  <c r="C118"/>
  <c r="D118" s="1"/>
  <c r="J118" s="1"/>
  <c r="E145"/>
  <c r="H145" s="1"/>
  <c r="I145" s="1"/>
  <c r="E224"/>
  <c r="H224" s="1"/>
  <c r="C60"/>
  <c r="D60" s="1"/>
  <c r="C43"/>
  <c r="D43" s="1"/>
  <c r="J43" s="1"/>
  <c r="E166"/>
  <c r="H166" s="1"/>
  <c r="I166" s="1"/>
  <c r="E23"/>
  <c r="H23" s="1"/>
  <c r="C74"/>
  <c r="D74" s="1"/>
  <c r="J74" s="1"/>
  <c r="C161"/>
  <c r="D161" s="1"/>
  <c r="E191"/>
  <c r="H191" s="1"/>
  <c r="E243"/>
  <c r="G243" s="1"/>
  <c r="C71"/>
  <c r="D71" s="1"/>
  <c r="J71" s="1"/>
  <c r="C199"/>
  <c r="D199" s="1"/>
  <c r="J199" s="1"/>
  <c r="E3"/>
  <c r="H3" s="1"/>
  <c r="I3" s="1"/>
  <c r="E152"/>
  <c r="H152" s="1"/>
  <c r="E195"/>
  <c r="G195" s="1"/>
  <c r="E44"/>
  <c r="G44" s="1"/>
  <c r="C82"/>
  <c r="D82" s="1"/>
  <c r="C5"/>
  <c r="D5" s="1"/>
  <c r="J5" s="1"/>
  <c r="E174"/>
  <c r="H174" s="1"/>
  <c r="E125"/>
  <c r="G125" s="1"/>
  <c r="E25"/>
  <c r="H25" s="1"/>
  <c r="I25" s="1"/>
  <c r="E218"/>
  <c r="G218" s="1"/>
  <c r="E175"/>
  <c r="H175" s="1"/>
  <c r="E109"/>
  <c r="G109" s="1"/>
  <c r="I109" s="1"/>
  <c r="E217"/>
  <c r="G217" s="1"/>
  <c r="I217" s="1"/>
  <c r="E90"/>
  <c r="H90" s="1"/>
  <c r="I90" s="1"/>
  <c r="C177"/>
  <c r="D177" s="1"/>
  <c r="J177" s="1"/>
  <c r="E177"/>
  <c r="C178"/>
  <c r="D178" s="1"/>
  <c r="J178" s="1"/>
  <c r="E178"/>
  <c r="C163"/>
  <c r="D163" s="1"/>
  <c r="J163" s="1"/>
  <c r="E163"/>
  <c r="C208"/>
  <c r="D208" s="1"/>
  <c r="J208" s="1"/>
  <c r="E208"/>
  <c r="C167"/>
  <c r="D167" s="1"/>
  <c r="J167" s="1"/>
  <c r="E167"/>
  <c r="C83"/>
  <c r="D83" s="1"/>
  <c r="E214"/>
  <c r="G214" s="1"/>
  <c r="I214" s="1"/>
  <c r="C50"/>
  <c r="D50" s="1"/>
  <c r="J50" s="1"/>
  <c r="E50"/>
  <c r="E63"/>
  <c r="C63"/>
  <c r="D63" s="1"/>
  <c r="J63" s="1"/>
  <c r="E76"/>
  <c r="G76" s="1"/>
  <c r="I76" s="1"/>
  <c r="E228"/>
  <c r="H228" s="1"/>
  <c r="I228" s="1"/>
  <c r="E221"/>
  <c r="H221" s="1"/>
  <c r="I221" s="1"/>
  <c r="C187"/>
  <c r="D187" s="1"/>
  <c r="J187" s="1"/>
  <c r="E187"/>
  <c r="C134"/>
  <c r="D134" s="1"/>
  <c r="J134" s="1"/>
  <c r="E134"/>
  <c r="C127"/>
  <c r="D127" s="1"/>
  <c r="J127" s="1"/>
  <c r="E127"/>
  <c r="C12"/>
  <c r="D12" s="1"/>
  <c r="J12" s="1"/>
  <c r="E12"/>
  <c r="C213"/>
  <c r="D213" s="1"/>
  <c r="J213" s="1"/>
  <c r="E213"/>
  <c r="E202"/>
  <c r="G202" s="1"/>
  <c r="C231"/>
  <c r="D231" s="1"/>
  <c r="J231" s="1"/>
  <c r="E231"/>
  <c r="E26"/>
  <c r="C26"/>
  <c r="D26" s="1"/>
  <c r="J26" s="1"/>
  <c r="E52"/>
  <c r="H52" s="1"/>
  <c r="C11"/>
  <c r="D11" s="1"/>
  <c r="J11" s="1"/>
  <c r="C14"/>
  <c r="D14" s="1"/>
  <c r="E248"/>
  <c r="H248" s="1"/>
  <c r="I248" s="1"/>
  <c r="E185"/>
  <c r="G185" s="1"/>
  <c r="I185" s="1"/>
  <c r="E164"/>
  <c r="H164" s="1"/>
  <c r="I164" s="1"/>
  <c r="E17"/>
  <c r="G17" s="1"/>
  <c r="I17" s="1"/>
  <c r="E106"/>
  <c r="H106" s="1"/>
  <c r="E130"/>
  <c r="G130" s="1"/>
  <c r="I130" s="1"/>
  <c r="E97"/>
  <c r="H97" s="1"/>
  <c r="I97" s="1"/>
  <c r="E18"/>
  <c r="H18" s="1"/>
  <c r="I18" s="1"/>
  <c r="E183"/>
  <c r="G183" s="1"/>
  <c r="I183" s="1"/>
  <c r="E30"/>
  <c r="G30" s="1"/>
  <c r="I30" s="1"/>
  <c r="E123"/>
  <c r="G123" s="1"/>
  <c r="E194"/>
  <c r="G194" s="1"/>
  <c r="E234"/>
  <c r="G234" s="1"/>
  <c r="E69"/>
  <c r="H69" s="1"/>
  <c r="I69" s="1"/>
  <c r="E54"/>
  <c r="H54" s="1"/>
  <c r="E144"/>
  <c r="G144" s="1"/>
  <c r="I144" s="1"/>
  <c r="E204"/>
  <c r="H204" s="1"/>
  <c r="E8"/>
  <c r="G8" s="1"/>
  <c r="I8" s="1"/>
  <c r="E249"/>
  <c r="H249" s="1"/>
  <c r="I249" s="1"/>
  <c r="E89"/>
  <c r="G89" s="1"/>
  <c r="I89" s="1"/>
  <c r="H43"/>
  <c r="I43" s="1"/>
  <c r="C211"/>
  <c r="D211" s="1"/>
  <c r="J211" s="1"/>
  <c r="E211"/>
  <c r="C141"/>
  <c r="D141" s="1"/>
  <c r="J141" s="1"/>
  <c r="E141"/>
  <c r="C41"/>
  <c r="D41" s="1"/>
  <c r="J41" s="1"/>
  <c r="E41"/>
  <c r="C28"/>
  <c r="D28" s="1"/>
  <c r="J28" s="1"/>
  <c r="E28"/>
  <c r="C59"/>
  <c r="D59" s="1"/>
  <c r="J59" s="1"/>
  <c r="E59"/>
  <c r="C159"/>
  <c r="D159" s="1"/>
  <c r="J159" s="1"/>
  <c r="E159"/>
  <c r="C110"/>
  <c r="D110" s="1"/>
  <c r="J110" s="1"/>
  <c r="E110"/>
  <c r="C111"/>
  <c r="D111" s="1"/>
  <c r="J111" s="1"/>
  <c r="E111"/>
  <c r="C47"/>
  <c r="D47" s="1"/>
  <c r="J47" s="1"/>
  <c r="E47"/>
  <c r="C103"/>
  <c r="D103" s="1"/>
  <c r="J103" s="1"/>
  <c r="E103"/>
  <c r="C229"/>
  <c r="D229" s="1"/>
  <c r="J229" s="1"/>
  <c r="E229"/>
  <c r="C107"/>
  <c r="D107" s="1"/>
  <c r="J107" s="1"/>
  <c r="E107"/>
  <c r="C150"/>
  <c r="D150" s="1"/>
  <c r="J150" s="1"/>
  <c r="E150"/>
  <c r="C143"/>
  <c r="D143" s="1"/>
  <c r="J143" s="1"/>
  <c r="E143"/>
  <c r="C56"/>
  <c r="D56" s="1"/>
  <c r="J56" s="1"/>
  <c r="E56"/>
  <c r="E51"/>
  <c r="C35"/>
  <c r="D35" s="1"/>
  <c r="J35" s="1"/>
  <c r="E206"/>
  <c r="C98"/>
  <c r="D98" s="1"/>
  <c r="J98" s="1"/>
  <c r="E98"/>
  <c r="C115"/>
  <c r="D115" s="1"/>
  <c r="J115" s="1"/>
  <c r="E115"/>
  <c r="C171"/>
  <c r="D171" s="1"/>
  <c r="J171" s="1"/>
  <c r="E171"/>
  <c r="C238"/>
  <c r="D238" s="1"/>
  <c r="J238" s="1"/>
  <c r="E238"/>
  <c r="C84"/>
  <c r="D84" s="1"/>
  <c r="J84" s="1"/>
  <c r="E84"/>
  <c r="C210"/>
  <c r="D210" s="1"/>
  <c r="J210" s="1"/>
  <c r="E210"/>
  <c r="C7"/>
  <c r="D7" s="1"/>
  <c r="J7" s="1"/>
  <c r="E7"/>
  <c r="C162"/>
  <c r="D162" s="1"/>
  <c r="J162" s="1"/>
  <c r="E162"/>
  <c r="C237"/>
  <c r="D237" s="1"/>
  <c r="J237" s="1"/>
  <c r="E237"/>
  <c r="C138"/>
  <c r="D138" s="1"/>
  <c r="J138" s="1"/>
  <c r="E138"/>
  <c r="C153"/>
  <c r="D153" s="1"/>
  <c r="J153" s="1"/>
  <c r="E153"/>
  <c r="C9"/>
  <c r="D9" s="1"/>
  <c r="J9" s="1"/>
  <c r="E9"/>
  <c r="C155"/>
  <c r="D155" s="1"/>
  <c r="J155" s="1"/>
  <c r="E155"/>
  <c r="E200"/>
  <c r="C200"/>
  <c r="D200" s="1"/>
  <c r="J200" s="1"/>
  <c r="E215"/>
  <c r="C239"/>
  <c r="D239" s="1"/>
  <c r="J239" s="1"/>
  <c r="E239"/>
  <c r="C117"/>
  <c r="D117" s="1"/>
  <c r="J117" s="1"/>
  <c r="E117"/>
  <c r="C133"/>
  <c r="D133" s="1"/>
  <c r="J133" s="1"/>
  <c r="E133"/>
  <c r="C232"/>
  <c r="D232" s="1"/>
  <c r="J232" s="1"/>
  <c r="E232"/>
  <c r="C139"/>
  <c r="D139" s="1"/>
  <c r="J139" s="1"/>
  <c r="E139"/>
  <c r="C113"/>
  <c r="D113" s="1"/>
  <c r="J113" s="1"/>
  <c r="E113"/>
  <c r="C244"/>
  <c r="D244" s="1"/>
  <c r="J244" s="1"/>
  <c r="E244"/>
  <c r="C142"/>
  <c r="D142" s="1"/>
  <c r="J142" s="1"/>
  <c r="E142"/>
  <c r="C192"/>
  <c r="D192" s="1"/>
  <c r="J192" s="1"/>
  <c r="E192"/>
  <c r="C235"/>
  <c r="D235" s="1"/>
  <c r="J235" s="1"/>
  <c r="E235"/>
  <c r="C132"/>
  <c r="D132" s="1"/>
  <c r="J132" s="1"/>
  <c r="E132"/>
  <c r="C216"/>
  <c r="D216" s="1"/>
  <c r="J216" s="1"/>
  <c r="E216"/>
  <c r="C10"/>
  <c r="D10" s="1"/>
  <c r="J10" s="1"/>
  <c r="E10"/>
  <c r="C38"/>
  <c r="D38" s="1"/>
  <c r="J38" s="1"/>
  <c r="E38"/>
  <c r="C85"/>
  <c r="D85" s="1"/>
  <c r="E196"/>
  <c r="E88"/>
  <c r="E168"/>
  <c r="E121"/>
  <c r="E154"/>
  <c r="E91"/>
  <c r="E207"/>
  <c r="C62"/>
  <c r="D62" s="1"/>
  <c r="J62" s="1"/>
  <c r="E62"/>
  <c r="C77"/>
  <c r="D77" s="1"/>
  <c r="J77" s="1"/>
  <c r="E77"/>
  <c r="C146"/>
  <c r="D146" s="1"/>
  <c r="J146" s="1"/>
  <c r="E146"/>
  <c r="C13"/>
  <c r="D13" s="1"/>
  <c r="J13" s="1"/>
  <c r="E13"/>
  <c r="C148"/>
  <c r="D148" s="1"/>
  <c r="J148" s="1"/>
  <c r="E148"/>
  <c r="C209"/>
  <c r="D209" s="1"/>
  <c r="J209" s="1"/>
  <c r="E209"/>
  <c r="C64"/>
  <c r="D64" s="1"/>
  <c r="J64" s="1"/>
  <c r="E64"/>
  <c r="C86"/>
  <c r="D86" s="1"/>
  <c r="J86" s="1"/>
  <c r="E86"/>
  <c r="C116"/>
  <c r="D116" s="1"/>
  <c r="J116" s="1"/>
  <c r="E116"/>
  <c r="C46"/>
  <c r="D46" s="1"/>
  <c r="J46" s="1"/>
  <c r="E46"/>
  <c r="C188"/>
  <c r="D188" s="1"/>
  <c r="J188" s="1"/>
  <c r="E188"/>
  <c r="C48"/>
  <c r="D48" s="1"/>
  <c r="J48" s="1"/>
  <c r="E48"/>
  <c r="C135"/>
  <c r="D135" s="1"/>
  <c r="J135" s="1"/>
  <c r="E135"/>
  <c r="C2"/>
  <c r="D2" s="1"/>
  <c r="J2" s="1"/>
  <c r="E2"/>
  <c r="C236"/>
  <c r="D236" s="1"/>
  <c r="J236" s="1"/>
  <c r="E236"/>
  <c r="C182"/>
  <c r="D182" s="1"/>
  <c r="J182" s="1"/>
  <c r="E182"/>
  <c r="C219"/>
  <c r="D219" s="1"/>
  <c r="J219" s="1"/>
  <c r="E219"/>
  <c r="C108"/>
  <c r="D108" s="1"/>
  <c r="J108" s="1"/>
  <c r="E108"/>
  <c r="C24"/>
  <c r="D24" s="1"/>
  <c r="J24" s="1"/>
  <c r="E24"/>
  <c r="C158"/>
  <c r="D158" s="1"/>
  <c r="J158" s="1"/>
  <c r="E158"/>
  <c r="C225"/>
  <c r="D225" s="1"/>
  <c r="J225" s="1"/>
  <c r="E225"/>
  <c r="C122"/>
  <c r="D122" s="1"/>
  <c r="J122" s="1"/>
  <c r="E122"/>
  <c r="E104"/>
  <c r="E151"/>
  <c r="E193"/>
  <c r="E61"/>
  <c r="E22"/>
  <c r="E119"/>
  <c r="E165"/>
  <c r="E78"/>
  <c r="E233"/>
  <c r="E70"/>
  <c r="E20"/>
  <c r="E75"/>
  <c r="E129"/>
  <c r="E27"/>
  <c r="E94"/>
  <c r="E220"/>
  <c r="E49"/>
  <c r="E120"/>
  <c r="E247"/>
  <c r="E136"/>
  <c r="E4"/>
  <c r="E251"/>
  <c r="E81"/>
  <c r="E37"/>
  <c r="E173"/>
  <c r="C230"/>
  <c r="D230" s="1"/>
  <c r="J230" s="1"/>
  <c r="E58"/>
  <c r="E31"/>
  <c r="E92"/>
  <c r="E223"/>
  <c r="E42"/>
  <c r="E95"/>
  <c r="E33"/>
  <c r="E34"/>
  <c r="E67"/>
  <c r="E179"/>
  <c r="E189"/>
  <c r="E169"/>
  <c r="E99"/>
  <c r="E226"/>
  <c r="E203"/>
  <c r="E55"/>
  <c r="E147"/>
  <c r="E157"/>
  <c r="E21"/>
  <c r="E16"/>
  <c r="E65"/>
  <c r="E29"/>
  <c r="E79"/>
  <c r="E227"/>
  <c r="E80"/>
  <c r="E36"/>
  <c r="E172"/>
  <c r="C184"/>
  <c r="D184" s="1"/>
  <c r="C57"/>
  <c r="D57" s="1"/>
  <c r="J57" s="1"/>
  <c r="C114"/>
  <c r="D114" s="1"/>
  <c r="J114" s="1"/>
  <c r="C87"/>
  <c r="D87" s="1"/>
  <c r="C112"/>
  <c r="D112" s="1"/>
  <c r="C241"/>
  <c r="D241" s="1"/>
  <c r="J241" s="1"/>
  <c r="C6"/>
  <c r="D6" s="1"/>
  <c r="C96"/>
  <c r="D96" s="1"/>
  <c r="J96" s="1"/>
  <c r="C201"/>
  <c r="D201" s="1"/>
  <c r="J201" s="1"/>
  <c r="C131"/>
  <c r="D131" s="1"/>
  <c r="J131" s="1"/>
  <c r="C126"/>
  <c r="D126" s="1"/>
  <c r="J126" s="1"/>
  <c r="C149"/>
  <c r="D149" s="1"/>
  <c r="J149" s="1"/>
  <c r="C93"/>
  <c r="D93" s="1"/>
  <c r="J93" s="1"/>
  <c r="C212"/>
  <c r="D212" s="1"/>
  <c r="J212" s="1"/>
  <c r="C45"/>
  <c r="D45" s="1"/>
  <c r="C186"/>
  <c r="D186" s="1"/>
  <c r="J186" s="1"/>
  <c r="C19"/>
  <c r="D19" s="1"/>
  <c r="J19" s="1"/>
  <c r="C245"/>
  <c r="D245" s="1"/>
  <c r="J245" s="1"/>
  <c r="C100"/>
  <c r="D100" s="1"/>
  <c r="J100" s="1"/>
  <c r="C180"/>
  <c r="D180" s="1"/>
  <c r="J180" s="1"/>
  <c r="C190"/>
  <c r="D190" s="1"/>
  <c r="J190" s="1"/>
  <c r="C15"/>
  <c r="D15" s="1"/>
  <c r="J15" s="1"/>
  <c r="C73"/>
  <c r="D73" s="1"/>
  <c r="C222"/>
  <c r="D222" s="1"/>
  <c r="J222" s="1"/>
  <c r="C176"/>
  <c r="D176" s="1"/>
  <c r="J176" s="1"/>
  <c r="C53"/>
  <c r="D53" s="1"/>
  <c r="C205"/>
  <c r="D205" s="1"/>
  <c r="C101"/>
  <c r="D101" s="1"/>
  <c r="H87" l="1"/>
  <c r="J87"/>
  <c r="H60"/>
  <c r="J60"/>
  <c r="G66"/>
  <c r="J66"/>
  <c r="H112"/>
  <c r="J112"/>
  <c r="G197"/>
  <c r="J197"/>
  <c r="H83"/>
  <c r="J83"/>
  <c r="G137"/>
  <c r="J137"/>
  <c r="H101"/>
  <c r="J101"/>
  <c r="H73"/>
  <c r="I73" s="1"/>
  <c r="J73"/>
  <c r="H45"/>
  <c r="I45" s="1"/>
  <c r="J45"/>
  <c r="H6"/>
  <c r="J6"/>
  <c r="G198"/>
  <c r="J198"/>
  <c r="G85"/>
  <c r="J85"/>
  <c r="H14"/>
  <c r="I14" s="1"/>
  <c r="J14"/>
  <c r="P7" s="1"/>
  <c r="H140"/>
  <c r="J140"/>
  <c r="G184"/>
  <c r="J184"/>
  <c r="G161"/>
  <c r="I161" s="1"/>
  <c r="J161"/>
  <c r="G53"/>
  <c r="I53" s="1"/>
  <c r="J53"/>
  <c r="H82"/>
  <c r="I82" s="1"/>
  <c r="J82"/>
  <c r="H205"/>
  <c r="J205"/>
  <c r="H66"/>
  <c r="H198"/>
  <c r="H197"/>
  <c r="G250"/>
  <c r="H137"/>
  <c r="H102"/>
  <c r="I102" s="1"/>
  <c r="H128"/>
  <c r="H124"/>
  <c r="I124" s="1"/>
  <c r="H170"/>
  <c r="I170" s="1"/>
  <c r="H40"/>
  <c r="I40" s="1"/>
  <c r="G105"/>
  <c r="I105" s="1"/>
  <c r="H160"/>
  <c r="I160" s="1"/>
  <c r="G204"/>
  <c r="I204" s="1"/>
  <c r="H217"/>
  <c r="H240"/>
  <c r="I240" s="1"/>
  <c r="G39"/>
  <c r="I39" s="1"/>
  <c r="G72"/>
  <c r="H156"/>
  <c r="I156" s="1"/>
  <c r="G246"/>
  <c r="I246" s="1"/>
  <c r="H218"/>
  <c r="I218" s="1"/>
  <c r="H242"/>
  <c r="I242" s="1"/>
  <c r="H187"/>
  <c r="I187" s="1"/>
  <c r="G23"/>
  <c r="I23" s="1"/>
  <c r="H183"/>
  <c r="G82"/>
  <c r="G174"/>
  <c r="I174" s="1"/>
  <c r="G224"/>
  <c r="I224" s="1"/>
  <c r="H68"/>
  <c r="G163"/>
  <c r="G242"/>
  <c r="G60"/>
  <c r="I60" s="1"/>
  <c r="H17"/>
  <c r="H125"/>
  <c r="I125" s="1"/>
  <c r="G43"/>
  <c r="G106"/>
  <c r="I106" s="1"/>
  <c r="H63"/>
  <c r="I63" s="1"/>
  <c r="G25"/>
  <c r="H163"/>
  <c r="I163" s="1"/>
  <c r="H109"/>
  <c r="G118"/>
  <c r="G145"/>
  <c r="H234"/>
  <c r="I234" s="1"/>
  <c r="G63"/>
  <c r="G71"/>
  <c r="I71" s="1"/>
  <c r="H118"/>
  <c r="I118" s="1"/>
  <c r="G191"/>
  <c r="I191" s="1"/>
  <c r="G178"/>
  <c r="H195"/>
  <c r="I195" s="1"/>
  <c r="G32"/>
  <c r="H44"/>
  <c r="I44" s="1"/>
  <c r="H161"/>
  <c r="H71"/>
  <c r="H243"/>
  <c r="I243" s="1"/>
  <c r="G221"/>
  <c r="G97"/>
  <c r="H123"/>
  <c r="I123" s="1"/>
  <c r="G166"/>
  <c r="H32"/>
  <c r="I32" s="1"/>
  <c r="H85"/>
  <c r="I85" s="1"/>
  <c r="H127"/>
  <c r="I127" s="1"/>
  <c r="H50"/>
  <c r="I50" s="1"/>
  <c r="H208"/>
  <c r="H167"/>
  <c r="I167" s="1"/>
  <c r="H74"/>
  <c r="G164"/>
  <c r="G74"/>
  <c r="I74" s="1"/>
  <c r="G52"/>
  <c r="I52" s="1"/>
  <c r="G83"/>
  <c r="I83" s="1"/>
  <c r="H231"/>
  <c r="I231" s="1"/>
  <c r="H199"/>
  <c r="I199" s="1"/>
  <c r="H8"/>
  <c r="H185"/>
  <c r="G175"/>
  <c r="I175" s="1"/>
  <c r="G249"/>
  <c r="G199"/>
  <c r="G228"/>
  <c r="G152"/>
  <c r="I152" s="1"/>
  <c r="G18"/>
  <c r="H5"/>
  <c r="I5" s="1"/>
  <c r="G3"/>
  <c r="H194"/>
  <c r="I194" s="1"/>
  <c r="G12"/>
  <c r="I12" s="1"/>
  <c r="G73"/>
  <c r="H144"/>
  <c r="G90"/>
  <c r="G248"/>
  <c r="G5"/>
  <c r="H213"/>
  <c r="I213" s="1"/>
  <c r="H76"/>
  <c r="H30"/>
  <c r="H26"/>
  <c r="I26" s="1"/>
  <c r="H134"/>
  <c r="I134" s="1"/>
  <c r="G177"/>
  <c r="I177" s="1"/>
  <c r="G131"/>
  <c r="G114"/>
  <c r="G15"/>
  <c r="I15" s="1"/>
  <c r="H212"/>
  <c r="G241"/>
  <c r="I241" s="1"/>
  <c r="G134"/>
  <c r="G69"/>
  <c r="H214"/>
  <c r="G112"/>
  <c r="I112" s="1"/>
  <c r="H114"/>
  <c r="I114" s="1"/>
  <c r="H89"/>
  <c r="G26"/>
  <c r="H11"/>
  <c r="H12"/>
  <c r="H178"/>
  <c r="I178" s="1"/>
  <c r="G126"/>
  <c r="I126" s="1"/>
  <c r="G167"/>
  <c r="H180"/>
  <c r="H190"/>
  <c r="G45"/>
  <c r="H177"/>
  <c r="G187"/>
  <c r="G6"/>
  <c r="I6" s="1"/>
  <c r="G213"/>
  <c r="H202"/>
  <c r="I202" s="1"/>
  <c r="G245"/>
  <c r="H100"/>
  <c r="G101"/>
  <c r="I101" s="1"/>
  <c r="G222"/>
  <c r="I222" s="1"/>
  <c r="G186"/>
  <c r="G96"/>
  <c r="G180"/>
  <c r="I180" s="1"/>
  <c r="H245"/>
  <c r="I245" s="1"/>
  <c r="G230"/>
  <c r="G205"/>
  <c r="I205" s="1"/>
  <c r="H149"/>
  <c r="I149" s="1"/>
  <c r="H93"/>
  <c r="I93" s="1"/>
  <c r="H176"/>
  <c r="I176" s="1"/>
  <c r="G19"/>
  <c r="I19" s="1"/>
  <c r="G201"/>
  <c r="I201" s="1"/>
  <c r="H184"/>
  <c r="I184" s="1"/>
  <c r="H35"/>
  <c r="G231"/>
  <c r="G127"/>
  <c r="G208"/>
  <c r="I208" s="1"/>
  <c r="H53"/>
  <c r="G57"/>
  <c r="G50"/>
  <c r="G11"/>
  <c r="I11" s="1"/>
  <c r="G54"/>
  <c r="I54" s="1"/>
  <c r="G100"/>
  <c r="I100" s="1"/>
  <c r="G176"/>
  <c r="H230"/>
  <c r="I230" s="1"/>
  <c r="H130"/>
  <c r="G14"/>
  <c r="G87"/>
  <c r="I87" s="1"/>
  <c r="G149"/>
  <c r="H57"/>
  <c r="I57" s="1"/>
  <c r="G21"/>
  <c r="I21" s="1"/>
  <c r="H21"/>
  <c r="H94"/>
  <c r="G94"/>
  <c r="I94" s="1"/>
  <c r="H46"/>
  <c r="I46" s="1"/>
  <c r="G46"/>
  <c r="G215"/>
  <c r="H215"/>
  <c r="I215" s="1"/>
  <c r="G80"/>
  <c r="I80" s="1"/>
  <c r="H80"/>
  <c r="G147"/>
  <c r="I147" s="1"/>
  <c r="H147"/>
  <c r="H67"/>
  <c r="G67"/>
  <c r="I67" s="1"/>
  <c r="H31"/>
  <c r="I31" s="1"/>
  <c r="G31"/>
  <c r="H4"/>
  <c r="I4" s="1"/>
  <c r="Q3" s="1"/>
  <c r="G4"/>
  <c r="H129"/>
  <c r="G129"/>
  <c r="I129" s="1"/>
  <c r="G22"/>
  <c r="H22"/>
  <c r="I22" s="1"/>
  <c r="G122"/>
  <c r="I122" s="1"/>
  <c r="H122"/>
  <c r="H108"/>
  <c r="I108" s="1"/>
  <c r="G108"/>
  <c r="H2"/>
  <c r="G2"/>
  <c r="I2" s="1"/>
  <c r="H135"/>
  <c r="I135" s="1"/>
  <c r="G135"/>
  <c r="H116"/>
  <c r="I116" s="1"/>
  <c r="G116"/>
  <c r="H148"/>
  <c r="G148"/>
  <c r="I148" s="1"/>
  <c r="H146"/>
  <c r="G146"/>
  <c r="I146" s="1"/>
  <c r="G207"/>
  <c r="H207"/>
  <c r="I207" s="1"/>
  <c r="G196"/>
  <c r="H196"/>
  <c r="I196" s="1"/>
  <c r="G36"/>
  <c r="I36" s="1"/>
  <c r="H36"/>
  <c r="G157"/>
  <c r="H157"/>
  <c r="I157" s="1"/>
  <c r="H179"/>
  <c r="G179"/>
  <c r="I179" s="1"/>
  <c r="H92"/>
  <c r="I92" s="1"/>
  <c r="G92"/>
  <c r="H251"/>
  <c r="I251" s="1"/>
  <c r="G251"/>
  <c r="H27"/>
  <c r="G27"/>
  <c r="I27" s="1"/>
  <c r="G119"/>
  <c r="H119"/>
  <c r="I119" s="1"/>
  <c r="G10"/>
  <c r="I10" s="1"/>
  <c r="H10"/>
  <c r="H132"/>
  <c r="I132" s="1"/>
  <c r="G132"/>
  <c r="G244"/>
  <c r="H244"/>
  <c r="I244" s="1"/>
  <c r="H113"/>
  <c r="I113" s="1"/>
  <c r="G113"/>
  <c r="G117"/>
  <c r="H117"/>
  <c r="I117" s="1"/>
  <c r="H9"/>
  <c r="I9" s="1"/>
  <c r="G9"/>
  <c r="G237"/>
  <c r="I237" s="1"/>
  <c r="H237"/>
  <c r="H210"/>
  <c r="I210" s="1"/>
  <c r="G210"/>
  <c r="H143"/>
  <c r="I143" s="1"/>
  <c r="G143"/>
  <c r="H107"/>
  <c r="I107" s="1"/>
  <c r="G107"/>
  <c r="G103"/>
  <c r="H103"/>
  <c r="I103" s="1"/>
  <c r="H159"/>
  <c r="G159"/>
  <c r="I159" s="1"/>
  <c r="H141"/>
  <c r="G141"/>
  <c r="I141" s="1"/>
  <c r="H186"/>
  <c r="I186" s="1"/>
  <c r="H131"/>
  <c r="I131" s="1"/>
  <c r="G93"/>
  <c r="H223"/>
  <c r="I223" s="1"/>
  <c r="G223"/>
  <c r="H236"/>
  <c r="I236" s="1"/>
  <c r="G236"/>
  <c r="G16"/>
  <c r="I16" s="1"/>
  <c r="H16"/>
  <c r="H37"/>
  <c r="G37"/>
  <c r="I37" s="1"/>
  <c r="G133"/>
  <c r="H133"/>
  <c r="I133" s="1"/>
  <c r="H98"/>
  <c r="G98"/>
  <c r="I98" s="1"/>
  <c r="H56"/>
  <c r="I56" s="1"/>
  <c r="G56"/>
  <c r="G233"/>
  <c r="H233"/>
  <c r="I233" s="1"/>
  <c r="G182"/>
  <c r="H182"/>
  <c r="I182" s="1"/>
  <c r="G29"/>
  <c r="I29" s="1"/>
  <c r="H29"/>
  <c r="H226"/>
  <c r="G226"/>
  <c r="I226" s="1"/>
  <c r="H95"/>
  <c r="G95"/>
  <c r="I95" s="1"/>
  <c r="H120"/>
  <c r="I120" s="1"/>
  <c r="G120"/>
  <c r="G70"/>
  <c r="H70"/>
  <c r="I70" s="1"/>
  <c r="H121"/>
  <c r="I121" s="1"/>
  <c r="G121"/>
  <c r="H232"/>
  <c r="G232"/>
  <c r="I232" s="1"/>
  <c r="H162"/>
  <c r="G162"/>
  <c r="I162" s="1"/>
  <c r="H238"/>
  <c r="I238" s="1"/>
  <c r="G238"/>
  <c r="H115"/>
  <c r="G115"/>
  <c r="I115" s="1"/>
  <c r="G229"/>
  <c r="I229" s="1"/>
  <c r="H229"/>
  <c r="G111"/>
  <c r="H111"/>
  <c r="I111" s="1"/>
  <c r="G28"/>
  <c r="H28"/>
  <c r="I28" s="1"/>
  <c r="H15"/>
  <c r="H19"/>
  <c r="H241"/>
  <c r="H96"/>
  <c r="I96" s="1"/>
  <c r="H201"/>
  <c r="H222"/>
  <c r="G172"/>
  <c r="I172" s="1"/>
  <c r="H172"/>
  <c r="H81"/>
  <c r="I81" s="1"/>
  <c r="G81"/>
  <c r="H24"/>
  <c r="I24" s="1"/>
  <c r="G24"/>
  <c r="H209"/>
  <c r="I209" s="1"/>
  <c r="G209"/>
  <c r="H42"/>
  <c r="I42" s="1"/>
  <c r="G42"/>
  <c r="G78"/>
  <c r="I78" s="1"/>
  <c r="H78"/>
  <c r="G38"/>
  <c r="H38"/>
  <c r="I38" s="1"/>
  <c r="H138"/>
  <c r="I138" s="1"/>
  <c r="G138"/>
  <c r="H150"/>
  <c r="G150"/>
  <c r="I150" s="1"/>
  <c r="G110"/>
  <c r="H110"/>
  <c r="I110" s="1"/>
  <c r="H99"/>
  <c r="I99" s="1"/>
  <c r="G99"/>
  <c r="H49"/>
  <c r="I49" s="1"/>
  <c r="G49"/>
  <c r="H104"/>
  <c r="I104" s="1"/>
  <c r="G104"/>
  <c r="H158"/>
  <c r="G158"/>
  <c r="I158" s="1"/>
  <c r="G64"/>
  <c r="I64" s="1"/>
  <c r="H64"/>
  <c r="H62"/>
  <c r="I62" s="1"/>
  <c r="G62"/>
  <c r="G200"/>
  <c r="I200" s="1"/>
  <c r="H200"/>
  <c r="G79"/>
  <c r="H79"/>
  <c r="I79" s="1"/>
  <c r="H203"/>
  <c r="G203"/>
  <c r="I203" s="1"/>
  <c r="H33"/>
  <c r="G33"/>
  <c r="I33" s="1"/>
  <c r="H247"/>
  <c r="I247" s="1"/>
  <c r="G247"/>
  <c r="H20"/>
  <c r="I20" s="1"/>
  <c r="G20"/>
  <c r="G193"/>
  <c r="H193"/>
  <c r="I193" s="1"/>
  <c r="H225"/>
  <c r="G225"/>
  <c r="I225" s="1"/>
  <c r="G219"/>
  <c r="H219"/>
  <c r="I219" s="1"/>
  <c r="H48"/>
  <c r="I48" s="1"/>
  <c r="G48"/>
  <c r="H86"/>
  <c r="I86" s="1"/>
  <c r="G86"/>
  <c r="G13"/>
  <c r="I13" s="1"/>
  <c r="H13"/>
  <c r="G77"/>
  <c r="I77" s="1"/>
  <c r="H77"/>
  <c r="G154"/>
  <c r="H154"/>
  <c r="I154" s="1"/>
  <c r="G190"/>
  <c r="I190" s="1"/>
  <c r="G212"/>
  <c r="I212" s="1"/>
  <c r="G35"/>
  <c r="I35" s="1"/>
  <c r="H126"/>
  <c r="H189"/>
  <c r="G189"/>
  <c r="I189" s="1"/>
  <c r="G165"/>
  <c r="H165"/>
  <c r="I165" s="1"/>
  <c r="H169"/>
  <c r="G169"/>
  <c r="I169" s="1"/>
  <c r="H220"/>
  <c r="I220" s="1"/>
  <c r="G220"/>
  <c r="G88"/>
  <c r="I88" s="1"/>
  <c r="H88"/>
  <c r="G142"/>
  <c r="I142" s="1"/>
  <c r="H142"/>
  <c r="G155"/>
  <c r="H155"/>
  <c r="I155" s="1"/>
  <c r="H7"/>
  <c r="G7"/>
  <c r="I7" s="1"/>
  <c r="H41"/>
  <c r="G41"/>
  <c r="I41" s="1"/>
  <c r="G65"/>
  <c r="I65" s="1"/>
  <c r="H65"/>
  <c r="H173"/>
  <c r="G173"/>
  <c r="I173" s="1"/>
  <c r="H188"/>
  <c r="I188" s="1"/>
  <c r="G188"/>
  <c r="G168"/>
  <c r="H168"/>
  <c r="I168" s="1"/>
  <c r="G227"/>
  <c r="H227"/>
  <c r="I227" s="1"/>
  <c r="H55"/>
  <c r="G55"/>
  <c r="I55" s="1"/>
  <c r="H34"/>
  <c r="I34" s="1"/>
  <c r="G34"/>
  <c r="H58"/>
  <c r="I58" s="1"/>
  <c r="G58"/>
  <c r="H136"/>
  <c r="G136"/>
  <c r="I136" s="1"/>
  <c r="H75"/>
  <c r="G75"/>
  <c r="I75" s="1"/>
  <c r="G61"/>
  <c r="I61" s="1"/>
  <c r="H61"/>
  <c r="G151"/>
  <c r="I151" s="1"/>
  <c r="H151"/>
  <c r="G91"/>
  <c r="H91"/>
  <c r="I91" s="1"/>
  <c r="G216"/>
  <c r="H216"/>
  <c r="I216" s="1"/>
  <c r="H235"/>
  <c r="I235" s="1"/>
  <c r="G235"/>
  <c r="H192"/>
  <c r="I192" s="1"/>
  <c r="G192"/>
  <c r="H139"/>
  <c r="I139" s="1"/>
  <c r="G139"/>
  <c r="H239"/>
  <c r="G239"/>
  <c r="I239" s="1"/>
  <c r="H153"/>
  <c r="I153" s="1"/>
  <c r="G153"/>
  <c r="H84"/>
  <c r="I84" s="1"/>
  <c r="G84"/>
  <c r="H171"/>
  <c r="I171" s="1"/>
  <c r="G171"/>
  <c r="H206"/>
  <c r="I206" s="1"/>
  <c r="G206"/>
  <c r="G51"/>
  <c r="I51" s="1"/>
  <c r="H51"/>
  <c r="G47"/>
  <c r="I47" s="1"/>
  <c r="H47"/>
  <c r="H59"/>
  <c r="G59"/>
  <c r="I59" s="1"/>
  <c r="H211"/>
  <c r="I211" s="1"/>
  <c r="G211"/>
  <c r="M2" l="1"/>
  <c r="M4"/>
  <c r="R6"/>
  <c r="Q6"/>
  <c r="Q2"/>
  <c r="R3"/>
  <c r="M6"/>
  <c r="P3"/>
  <c r="Q5"/>
  <c r="R8"/>
  <c r="O3"/>
  <c r="N3"/>
  <c r="P5"/>
  <c r="M3"/>
  <c r="M8"/>
  <c r="P8"/>
  <c r="Q8"/>
  <c r="Q4"/>
  <c r="R2"/>
  <c r="R7"/>
  <c r="N7" s="1"/>
  <c r="R4"/>
  <c r="M5"/>
  <c r="P2"/>
  <c r="Q7"/>
  <c r="O7" s="1"/>
  <c r="R5"/>
  <c r="P4"/>
  <c r="M7"/>
  <c r="P6"/>
  <c r="Q9" l="1"/>
  <c r="M11"/>
  <c r="N11" s="1"/>
  <c r="N8"/>
  <c r="M16" s="1"/>
  <c r="N16" s="1"/>
  <c r="O8"/>
  <c r="R9"/>
  <c r="M9"/>
  <c r="O6"/>
  <c r="N6"/>
  <c r="M14" s="1"/>
  <c r="N14" s="1"/>
  <c r="N2"/>
  <c r="P9"/>
  <c r="O9" s="1"/>
  <c r="O2"/>
  <c r="O4"/>
  <c r="N4"/>
  <c r="O5"/>
  <c r="N5"/>
  <c r="M13" s="1"/>
  <c r="N13" s="1"/>
  <c r="M15"/>
  <c r="N15" s="1"/>
  <c r="M10" l="1"/>
  <c r="N10" s="1"/>
  <c r="M12"/>
  <c r="N12" s="1"/>
  <c r="N9"/>
  <c r="M17" s="1"/>
  <c r="N17" s="1"/>
</calcChain>
</file>

<file path=xl/sharedStrings.xml><?xml version="1.0" encoding="utf-8"?>
<sst xmlns="http://schemas.openxmlformats.org/spreadsheetml/2006/main" count="512" uniqueCount="257">
  <si>
    <t>L</t>
  </si>
  <si>
    <t>W</t>
  </si>
  <si>
    <t>Dodgers -140 1.5X L</t>
  </si>
  <si>
    <t>Mets +160 1.0X L</t>
  </si>
  <si>
    <t>Yankees -117 0.5X W</t>
  </si>
  <si>
    <t>White Sox +145 1.0X L</t>
  </si>
  <si>
    <t>Marlins +160 1.0X L</t>
  </si>
  <si>
    <t>Rays +130 0.5X L</t>
  </si>
  <si>
    <t>Cubs -115 5.5X W</t>
  </si>
  <si>
    <t>Royals -150 5.5X W</t>
  </si>
  <si>
    <t>Pirates +135 2.5X W</t>
  </si>
  <si>
    <t>Angels -160 3.0X L</t>
  </si>
  <si>
    <t>Astros +130 0.5X W</t>
  </si>
  <si>
    <t>Rangers -155 2.5X L</t>
  </si>
  <si>
    <t>Yankees -126 2.5X L</t>
  </si>
  <si>
    <t>Marlins +230 1.5X L</t>
  </si>
  <si>
    <t>Pirates -128 1.5X L</t>
  </si>
  <si>
    <t>Brewers -150 2.0X W</t>
  </si>
  <si>
    <t>Tigers -210 0.5X W</t>
  </si>
  <si>
    <t>Reds -115 1.5X L</t>
  </si>
  <si>
    <t>Mariners -105 4.0X W</t>
  </si>
  <si>
    <t>Cardinals -105 4.0X L</t>
  </si>
  <si>
    <t>Mariners +130 4.0X W</t>
  </si>
  <si>
    <t>Cardinals +105 1.5X W</t>
  </si>
  <si>
    <t>Twins +135 1.5X W</t>
  </si>
  <si>
    <t>Nationals -260 1.5X W</t>
  </si>
  <si>
    <t>Yankees -124 2.0X L</t>
  </si>
  <si>
    <t>Indians +160 0.5X W</t>
  </si>
  <si>
    <t>Mets -150 5.0X W</t>
  </si>
  <si>
    <t>Reds -128 4.0X W</t>
  </si>
  <si>
    <t>Braves -132 3.5X W</t>
  </si>
  <si>
    <t>Rockies +125 3.0X W</t>
  </si>
  <si>
    <t>Cardinals +101 3.0X L</t>
  </si>
  <si>
    <t>Angels +105 2.0X L</t>
  </si>
  <si>
    <t>Pirates -149 5.5X L</t>
  </si>
  <si>
    <t>Tigers -140 2.5X L</t>
  </si>
  <si>
    <t>Nationals -245 2.0X W</t>
  </si>
  <si>
    <t>Yankees -123 2.5X W</t>
  </si>
  <si>
    <t>Indians +150 3.0X L</t>
  </si>
  <si>
    <t>Braves -133 0.5X L</t>
  </si>
  <si>
    <t>Tigers -183 2.5X W</t>
  </si>
  <si>
    <t>Rangers -124 4.0X W</t>
  </si>
  <si>
    <t>Royals +108 3.0X W</t>
  </si>
  <si>
    <t>Rockies -150 2.5X W</t>
  </si>
  <si>
    <t>Cardinals +102 2.0X L</t>
  </si>
  <si>
    <t>Nationals +105 2.0X L</t>
  </si>
  <si>
    <t>Yankees +105 1.0X W</t>
  </si>
  <si>
    <t>Royals -140 0.5X W</t>
  </si>
  <si>
    <t>Reds -110 0.5X W</t>
  </si>
  <si>
    <t>Braves -165 1.0X W</t>
  </si>
  <si>
    <t>Astros +150 1.0X L</t>
  </si>
  <si>
    <t>Mets +105 2.0X W</t>
  </si>
  <si>
    <t>Rangers -160 5.5X W</t>
  </si>
  <si>
    <t>Giants -160 2.0X W</t>
  </si>
  <si>
    <t>Cubs -125 1X L</t>
  </si>
  <si>
    <r>
      <t xml:space="preserve">Red Sox +135 0.5X </t>
    </r>
    <r>
      <rPr>
        <i/>
        <sz val="8"/>
        <color rgb="FFFF0000"/>
        <rFont val="Tahoma"/>
        <family val="2"/>
      </rPr>
      <t>L</t>
    </r>
  </si>
  <si>
    <t>Mets -160 1.0X W</t>
  </si>
  <si>
    <t>Reds -125 1.5X L</t>
  </si>
  <si>
    <t>Mariners -145 0.5X L</t>
  </si>
  <si>
    <t>Giants -135 0.5X L</t>
  </si>
  <si>
    <t>Angels +115 1.0X W</t>
  </si>
  <si>
    <t>Royals +105 6.5X L</t>
  </si>
  <si>
    <t>Astros +110 1.5X L</t>
  </si>
  <si>
    <t>Braves -173 2.5X W</t>
  </si>
  <si>
    <t>Diamondbacks -110 3.0X W</t>
  </si>
  <si>
    <t>Dodgers -195 4.0X W</t>
  </si>
  <si>
    <t>Tigers -200 3.5X L</t>
  </si>
  <si>
    <t>Reds -114 0.5X W</t>
  </si>
  <si>
    <t>Royals +115 1.0X W</t>
  </si>
  <si>
    <t>Braves -142 1.0X W</t>
  </si>
  <si>
    <t>Indians +176 1.0X W</t>
  </si>
  <si>
    <t>Astros +140 1.5X L</t>
  </si>
  <si>
    <t>White Sox -166 3.5X W</t>
  </si>
  <si>
    <t>Diamondbacks -105 1.0X W</t>
  </si>
  <si>
    <t>Tigers -135 4.5X L</t>
  </si>
  <si>
    <t>Reds -110 1.0X L</t>
  </si>
  <si>
    <t>Rangers -130 2.5X L</t>
  </si>
  <si>
    <t>Pirates +160 1.5X L</t>
  </si>
  <si>
    <t>Giants -140 0.5X W</t>
  </si>
  <si>
    <t>Mets +105 3.0X L</t>
  </si>
  <si>
    <t>Nationals -160 3.5X W</t>
  </si>
  <si>
    <t>Orioles +125 0.5X W</t>
  </si>
  <si>
    <t>Athletics +119 2.5X W</t>
  </si>
  <si>
    <t>Dodgers -165 3.0X W</t>
  </si>
  <si>
    <t>Giants -157 1.5X L</t>
  </si>
  <si>
    <t>Pirates -105 3.5X W</t>
  </si>
  <si>
    <t>Indians -150 2.0X W</t>
  </si>
  <si>
    <t>Braves +115 1.0X W</t>
  </si>
  <si>
    <t>Orioles +135 0.5X L</t>
  </si>
  <si>
    <t>Marlins +105 3.0X L</t>
  </si>
  <si>
    <t>Rays +105 1.0X P</t>
  </si>
  <si>
    <t>Mets -115 3.0X W</t>
  </si>
  <si>
    <t>Blue Jays -105 0.5X W</t>
  </si>
  <si>
    <t>Cardinals -145 1.0X W</t>
  </si>
  <si>
    <t>Dodgers -160 2.0X L</t>
  </si>
  <si>
    <t>Angels -185 1.0X L</t>
  </si>
  <si>
    <t>Tigers -115 2.5X L</t>
  </si>
  <si>
    <t>Padres -110 1.0X L</t>
  </si>
  <si>
    <t>Braves +135 2.0X W</t>
  </si>
  <si>
    <t>Giants -119 4.0X W</t>
  </si>
  <si>
    <t>Red Sox -135 0.5X W</t>
  </si>
  <si>
    <t>White Sox -130 4.0X L</t>
  </si>
  <si>
    <t>Tigers -120 2.5X W</t>
  </si>
  <si>
    <t>Cardinals -182 3.5X W</t>
  </si>
  <si>
    <t>Pirates +145 3.5X W</t>
  </si>
  <si>
    <t>Royals -132 5.5X L</t>
  </si>
  <si>
    <t>Dodgers +114 4.5X W</t>
  </si>
  <si>
    <t>Angels -182 5.0X W</t>
  </si>
  <si>
    <t>Rangers -145 4.5X W</t>
  </si>
  <si>
    <t>White Sox -135 4.0X W</t>
  </si>
  <si>
    <t>Phillies -135 1.0X W</t>
  </si>
  <si>
    <t>Braves +135 1.0X W</t>
  </si>
  <si>
    <t>Royals -115 3.0X W</t>
  </si>
  <si>
    <t>Cardinals -167 3.5X L</t>
  </si>
  <si>
    <t>Giants -120 1.0X W</t>
  </si>
  <si>
    <t>Tigers -125 1.5X W</t>
  </si>
  <si>
    <t>Dodgers +110 1.5X L</t>
  </si>
  <si>
    <t>Rangers -139 3.0X L</t>
  </si>
  <si>
    <t>Yankees -119 2.5X W</t>
  </si>
  <si>
    <t>Red Sox -135 3.5X W</t>
  </si>
  <si>
    <t>Cardinals -115 3.0X W</t>
  </si>
  <si>
    <t>White Sox +125 2.0X L</t>
  </si>
  <si>
    <t>Reds +115 1.5X W</t>
  </si>
  <si>
    <t>Twins +113 1.5X W</t>
  </si>
  <si>
    <t>Mets Gm1 +138 1.5X L</t>
  </si>
  <si>
    <t>Orioles -125 3.5X W</t>
  </si>
  <si>
    <t>Red Sox -110 2.0X W</t>
  </si>
  <si>
    <t>Diamondbacks +115 1.0X L</t>
  </si>
  <si>
    <t>Red Sox +125 1.0X W</t>
  </si>
  <si>
    <t>Yankees -145 3.0X W</t>
  </si>
  <si>
    <t>Reds -125 4.0X W</t>
  </si>
  <si>
    <t>Nationals -153 1.5X W</t>
  </si>
  <si>
    <t>Rangers -130 1.5X L</t>
  </si>
  <si>
    <t>Tigers -166 1.0X L</t>
  </si>
  <si>
    <t>Cardinals -113 3.5X W</t>
  </si>
  <si>
    <t>Pirates +105 4.5X L</t>
  </si>
  <si>
    <t>Orioles +115 4.0X W</t>
  </si>
  <si>
    <t>Red Sox -135 3.0X W</t>
  </si>
  <si>
    <t>White Sox +110 3.5X L</t>
  </si>
  <si>
    <t>Yankees -110 3.0X W</t>
  </si>
  <si>
    <t>Reds -245 2.5X W</t>
  </si>
  <si>
    <t>Mets +140 1.0X L</t>
  </si>
  <si>
    <t>Tigers -105 2.0X L</t>
  </si>
  <si>
    <t>Braves -140 2.0X L</t>
  </si>
  <si>
    <t>Rays -125 3.5X W</t>
  </si>
  <si>
    <t>Rangers -175 5.0X W</t>
  </si>
  <si>
    <t>Giants -170 3.5X W</t>
  </si>
  <si>
    <t>Royals +125 0.5X L</t>
  </si>
  <si>
    <t>White Sox -170 1.0X L</t>
  </si>
  <si>
    <t>Orioles Gm1 -119 1.0X W</t>
  </si>
  <si>
    <t>Yankees +130 2.0X L</t>
  </si>
  <si>
    <t>Nationals -145 2.5X L</t>
  </si>
  <si>
    <t>Reds -255 3.5X W</t>
  </si>
  <si>
    <t>Braves -175 0.5X L</t>
  </si>
  <si>
    <t>Red Sox Gm1 -155 0.5X L</t>
  </si>
  <si>
    <t>Brewers -135 0.5X W</t>
  </si>
  <si>
    <t>Tigers -105 3.5X L</t>
  </si>
  <si>
    <t>Giants -144 0.5X W</t>
  </si>
  <si>
    <t>Rockies -135 2.0X L</t>
  </si>
  <si>
    <t>Cardinals -125 3.5X L</t>
  </si>
  <si>
    <t>Nationals -110 0.5X L</t>
  </si>
  <si>
    <t>Blue Jays +105 3.0X L</t>
  </si>
  <si>
    <t>Reds -162 1.5X W</t>
  </si>
  <si>
    <t>Mariners -175 2.0X W</t>
  </si>
  <si>
    <t>Rangers -110 4.0X W</t>
  </si>
  <si>
    <t>Brewers -125 3.0X W</t>
  </si>
  <si>
    <t>Giants -125 3.5X W</t>
  </si>
  <si>
    <t>Twins Gm1 -155 1.0X W</t>
  </si>
  <si>
    <t>Athletics +105 1.5X W</t>
  </si>
  <si>
    <t>Nationals -110 1.5X L</t>
  </si>
  <si>
    <t>Pirates +140 4.0X W</t>
  </si>
  <si>
    <t>Rays -168 2.0X L</t>
  </si>
  <si>
    <t>Mariners -125 3.5X L</t>
  </si>
  <si>
    <t>Brewers -120 1.0X W</t>
  </si>
  <si>
    <t>Giants -140 3.0X L</t>
  </si>
  <si>
    <t>Rangers -120 5.0X L</t>
  </si>
  <si>
    <t>Adding...Braves -120 1.5X W</t>
  </si>
  <si>
    <t>Reds -168 3.0X W</t>
  </si>
  <si>
    <t>Nationals -153 2.5X L</t>
  </si>
  <si>
    <t>White Sox -130 1.0X W</t>
  </si>
  <si>
    <t>Mariners -117 3.5X L</t>
  </si>
  <si>
    <t>Giants -163 5.5X L</t>
  </si>
  <si>
    <t>Red Sox -163 4.5X W</t>
  </si>
  <si>
    <t>Pirates +105 3.5X W</t>
  </si>
  <si>
    <t>Yankees +105 4.5X L</t>
  </si>
  <si>
    <t>Brewers -125 3.5X L</t>
  </si>
  <si>
    <t>Pirates +160 2.0X W</t>
  </si>
  <si>
    <t>Royals +165 1.5X W</t>
  </si>
  <si>
    <t>Dodgers -125 0.5X W</t>
  </si>
  <si>
    <t>Red Sox -260 3.5X W</t>
  </si>
  <si>
    <t>Reds +110 2.5X L</t>
  </si>
  <si>
    <t>Yankees -150 3.0X W</t>
  </si>
  <si>
    <t>Rangers -130 2.0X W</t>
  </si>
  <si>
    <t>Rockies +110 2.5X L</t>
  </si>
  <si>
    <t>Orioles +110 5.5X W</t>
  </si>
  <si>
    <t>Angels -142 2.5X L</t>
  </si>
  <si>
    <t>Reds -110 1.5X L</t>
  </si>
  <si>
    <t>Braves -125 2.5X L</t>
  </si>
  <si>
    <t>Athletics -145 0.5X L</t>
  </si>
  <si>
    <t>Rangers -150 2.5X L</t>
  </si>
  <si>
    <t>Cubs -135 1.5X W</t>
  </si>
  <si>
    <t>Red Sox -265 3.5X W</t>
  </si>
  <si>
    <t>Rays -125 2.0X W</t>
  </si>
  <si>
    <t>Rockies +145 2.5X L</t>
  </si>
  <si>
    <t>Giants -115 1.5X L</t>
  </si>
  <si>
    <t>Mariners -162 0.5X W</t>
  </si>
  <si>
    <t>Cubs -125 2.0X L</t>
  </si>
  <si>
    <t>Indians Gm1 -105 2.0X L</t>
  </si>
  <si>
    <t>Cardinals -201 3.0X L</t>
  </si>
  <si>
    <t>Orioles +130 0.5X L</t>
  </si>
  <si>
    <t>Brewers +160 2.0X L</t>
  </si>
  <si>
    <t>Padres +105 0.5X W</t>
  </si>
  <si>
    <t>Rockies +125 1.0X L</t>
  </si>
  <si>
    <t>Mariners -115 3.0X W</t>
  </si>
  <si>
    <t>Braves +125 2.5X L</t>
  </si>
  <si>
    <t>Yankees -245 3.5X L</t>
  </si>
  <si>
    <t>Tigers -230 0.5X W</t>
  </si>
  <si>
    <t>Mets -165 1.5X L</t>
  </si>
  <si>
    <t>Braves +125 1.0X W</t>
  </si>
  <si>
    <t>Cubs -155 2.5X W</t>
  </si>
  <si>
    <t>Royals -135 2.5X L</t>
  </si>
  <si>
    <t>Pirates +120 2.0X L</t>
  </si>
  <si>
    <t>Cardinals -135 1.5X L</t>
  </si>
  <si>
    <t>Giants -105 0.5X W</t>
  </si>
  <si>
    <t>Reds +100 2.5X L</t>
  </si>
  <si>
    <t>Mets +100 1.0X L</t>
  </si>
  <si>
    <t>Astros +100 1.5X L</t>
  </si>
  <si>
    <t>Orioles +100 1.0X W</t>
  </si>
  <si>
    <t>Reds +100 3.0X W</t>
  </si>
  <si>
    <r>
      <t xml:space="preserve">Yankees -165 3.0X </t>
    </r>
    <r>
      <rPr>
        <i/>
        <sz val="8"/>
        <color rgb="FF00FF00"/>
        <rFont val="Tahoma"/>
        <family val="2"/>
      </rPr>
      <t>W</t>
    </r>
  </si>
  <si>
    <r>
      <t xml:space="preserve">Yankees -106 0.5X </t>
    </r>
    <r>
      <rPr>
        <i/>
        <sz val="8"/>
        <color rgb="FF00FF00"/>
        <rFont val="Tahoma"/>
        <family val="2"/>
      </rPr>
      <t>W</t>
    </r>
  </si>
  <si>
    <t>Tigers -125 0.5X W</t>
  </si>
  <si>
    <t>Rangers -153 4.5X L</t>
  </si>
  <si>
    <t>Cardinals -150 2.0X P</t>
  </si>
  <si>
    <t>Twins -150 1.5X - P</t>
  </si>
  <si>
    <t>Braves -125 0.5X - P</t>
  </si>
  <si>
    <t>White Sox -125 1.0X P</t>
  </si>
  <si>
    <r>
      <t xml:space="preserve">Nationals -130 1.0X </t>
    </r>
    <r>
      <rPr>
        <i/>
        <sz val="8"/>
        <color rgb="FF00FF00"/>
        <rFont val="Tahoma"/>
        <family val="2"/>
      </rPr>
      <t>W</t>
    </r>
  </si>
  <si>
    <t>Yankees -133 3.0X W</t>
  </si>
  <si>
    <t>Braves +122 2.0X L</t>
  </si>
  <si>
    <t>Cubs -111 2.5X W</t>
  </si>
  <si>
    <t>Mets -124 2.0X L</t>
  </si>
  <si>
    <t>White Sox -135 0.5X W</t>
  </si>
  <si>
    <t>Rangers -120 1.0X W</t>
  </si>
  <si>
    <t>Cardinals -201 2.0X W</t>
  </si>
  <si>
    <t>Rockies +120 4.0X W</t>
  </si>
  <si>
    <t>Orioles +105 2.0X W</t>
  </si>
  <si>
    <t>Giants -114 0.5X L</t>
  </si>
  <si>
    <t>Angels -140 2.5X W</t>
  </si>
  <si>
    <t>P</t>
  </si>
  <si>
    <t>Game</t>
  </si>
  <si>
    <t>Units</t>
  </si>
  <si>
    <t>Line</t>
  </si>
  <si>
    <t>W/L</t>
  </si>
  <si>
    <t>Bet Amt</t>
  </si>
  <si>
    <t>To win Amt</t>
  </si>
  <si>
    <t>Result</t>
  </si>
</sst>
</file>

<file path=xl/styles.xml><?xml version="1.0" encoding="utf-8"?>
<styleSheet xmlns="http://schemas.openxmlformats.org/spreadsheetml/2006/main">
  <numFmts count="1">
    <numFmt numFmtId="168" formatCode="0.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i/>
      <sz val="8"/>
      <color rgb="FF000000"/>
      <name val="Tahoma"/>
      <family val="2"/>
    </font>
    <font>
      <i/>
      <sz val="8"/>
      <color rgb="FFFF0000"/>
      <name val="Tahoma"/>
      <family val="2"/>
    </font>
    <font>
      <i/>
      <sz val="8"/>
      <color rgb="FF00FF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4" fillId="0" borderId="0" xfId="0" applyFont="1"/>
    <xf numFmtId="9" fontId="0" fillId="0" borderId="0" xfId="1" applyFont="1"/>
    <xf numFmtId="168" fontId="0" fillId="0" borderId="0" xfId="0" applyNumberFormat="1"/>
    <xf numFmtId="2" fontId="0" fillId="0" borderId="0" xfId="0" applyNumberFormat="1"/>
    <xf numFmtId="0" fontId="2" fillId="0" borderId="0" xfId="0" applyFont="1"/>
    <xf numFmtId="0" fontId="2" fillId="0" borderId="0" xfId="0" applyFont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51"/>
  <sheetViews>
    <sheetView workbookViewId="0">
      <selection activeCell="G1" sqref="G1:I1"/>
    </sheetView>
  </sheetViews>
  <sheetFormatPr defaultRowHeight="14.4"/>
  <cols>
    <col min="1" max="1" width="20" bestFit="1" customWidth="1"/>
    <col min="4" max="4" width="5.33203125" bestFit="1" customWidth="1"/>
    <col min="5" max="5" width="4.6640625" bestFit="1" customWidth="1"/>
    <col min="6" max="6" width="4.5546875" bestFit="1" customWidth="1"/>
    <col min="7" max="7" width="7.77734375" bestFit="1" customWidth="1"/>
    <col min="8" max="8" width="10.5546875" bestFit="1" customWidth="1"/>
    <col min="9" max="9" width="6.6640625" bestFit="1" customWidth="1"/>
  </cols>
  <sheetData>
    <row r="1" spans="1:18">
      <c r="A1" t="s">
        <v>250</v>
      </c>
      <c r="D1" s="6" t="s">
        <v>251</v>
      </c>
      <c r="E1" s="6" t="s">
        <v>252</v>
      </c>
      <c r="F1" s="6" t="s">
        <v>253</v>
      </c>
      <c r="G1" s="6" t="s">
        <v>254</v>
      </c>
      <c r="H1" s="6" t="s">
        <v>255</v>
      </c>
      <c r="I1" s="6" t="s">
        <v>256</v>
      </c>
    </row>
    <row r="2" spans="1:18">
      <c r="A2" s="1" t="s">
        <v>15</v>
      </c>
      <c r="B2">
        <f>IFERROR(FIND("-",A2,1),FIND("+",A2,1))</f>
        <v>9</v>
      </c>
      <c r="C2">
        <f>B2+4</f>
        <v>13</v>
      </c>
      <c r="D2">
        <f>MID(A2,C2+1,FIND("X ",A2,1)-C2-1)*1</f>
        <v>1.5</v>
      </c>
      <c r="E2">
        <f>MID(A2,B2,4)*1</f>
        <v>230</v>
      </c>
      <c r="F2" t="str">
        <f>RIGHT(A2,1)</f>
        <v>L</v>
      </c>
      <c r="G2">
        <f>IF(E2&lt;0,-E2/100*D2,D2)</f>
        <v>1.5</v>
      </c>
      <c r="H2">
        <f>IF(E2&lt;0,D2,E2/100*D2)</f>
        <v>3.4499999999999997</v>
      </c>
      <c r="I2">
        <f>IF(F2="W",H2,IF(F2="L",-G2,0))</f>
        <v>-1.5</v>
      </c>
      <c r="J2">
        <f>INT(D2)</f>
        <v>1</v>
      </c>
      <c r="L2">
        <v>0</v>
      </c>
      <c r="M2" s="4">
        <f>SUMIF($J$2:$J$251,L2,$I$2:$I$251)</f>
        <v>3.0399999999999996</v>
      </c>
      <c r="N2" t="str">
        <f>P2&amp;"-"&amp;Q2&amp;"-"&amp;R2</f>
        <v>21-13-1</v>
      </c>
      <c r="O2" s="3">
        <f>P2/SUM(P2:Q2)</f>
        <v>0.61764705882352944</v>
      </c>
      <c r="P2">
        <f>COUNTIFS($J$2:$J$251,L2,$I$2:$I$251,"&gt;0")</f>
        <v>21</v>
      </c>
      <c r="Q2">
        <f>COUNTIFS($J$2:$J$251,L2,$I$2:$I$251,"&lt;0")</f>
        <v>13</v>
      </c>
      <c r="R2">
        <f>COUNTIFS($J$2:$J$251,L2,$I$2:$I$251,"0")</f>
        <v>1</v>
      </c>
    </row>
    <row r="3" spans="1:18">
      <c r="A3" s="2" t="s">
        <v>70</v>
      </c>
      <c r="B3">
        <f>IFERROR(FIND("-",A3,1),FIND("+",A3,1))</f>
        <v>9</v>
      </c>
      <c r="C3">
        <f>B3+4</f>
        <v>13</v>
      </c>
      <c r="D3">
        <f>MID(A3,C3+1,FIND("X ",A3,1)-C3-1)*1</f>
        <v>1</v>
      </c>
      <c r="E3">
        <f>MID(A3,B3,4)*1</f>
        <v>176</v>
      </c>
      <c r="F3" t="str">
        <f>RIGHT(A3,1)</f>
        <v>W</v>
      </c>
      <c r="G3">
        <f>IF(E3&lt;0,-E3/100*D3,D3)</f>
        <v>1</v>
      </c>
      <c r="H3">
        <f>IF(E3&lt;0,D3,E3/100*D3)</f>
        <v>1.76</v>
      </c>
      <c r="I3">
        <f>IF(F3="W",H3,IF(F3="L",-G3,0))</f>
        <v>1.76</v>
      </c>
      <c r="J3">
        <f>INT(D3)</f>
        <v>1</v>
      </c>
      <c r="L3">
        <v>1</v>
      </c>
      <c r="M3" s="4">
        <f>SUMIF($J$2:$J$251,L3,$I$2:$I$251)</f>
        <v>-4.43</v>
      </c>
      <c r="N3" t="str">
        <f t="shared" ref="N3:N8" si="0">P3&amp;"-"&amp;Q3&amp;"-"&amp;R3</f>
        <v>35-33-3</v>
      </c>
      <c r="O3" s="3">
        <f t="shared" ref="O3:O8" si="1">P3/SUM(P3:Q3)</f>
        <v>0.51470588235294112</v>
      </c>
      <c r="P3">
        <f>COUNTIFS($J$2:$J$251,L3,$I$2:$I$251,"&gt;0")</f>
        <v>35</v>
      </c>
      <c r="Q3">
        <f>COUNTIFS($J$2:$J$251,L3,$I$2:$I$251,"&lt;0")</f>
        <v>33</v>
      </c>
      <c r="R3">
        <f>COUNTIFS($J$2:$J$251,L3,$I$2:$I$251,"0")</f>
        <v>3</v>
      </c>
    </row>
    <row r="4" spans="1:18">
      <c r="A4" s="2" t="s">
        <v>187</v>
      </c>
      <c r="B4">
        <f>IFERROR(FIND("-",A4,1),FIND("+",A4,1))</f>
        <v>8</v>
      </c>
      <c r="C4">
        <f>B4+4</f>
        <v>12</v>
      </c>
      <c r="D4">
        <f>MID(A4,C4+1,FIND("X ",A4,1)-C4-1)*1</f>
        <v>1.5</v>
      </c>
      <c r="E4">
        <f>MID(A4,B4,4)*1</f>
        <v>165</v>
      </c>
      <c r="F4" t="str">
        <f>RIGHT(A4,1)</f>
        <v>W</v>
      </c>
      <c r="G4">
        <f>IF(E4&lt;0,-E4/100*D4,D4)</f>
        <v>1.5</v>
      </c>
      <c r="H4">
        <f>IF(E4&lt;0,D4,E4/100*D4)</f>
        <v>2.4749999999999996</v>
      </c>
      <c r="I4">
        <f>IF(F4="W",H4,IF(F4="L",-G4,0))</f>
        <v>2.4749999999999996</v>
      </c>
      <c r="J4">
        <f>INT(D4)</f>
        <v>1</v>
      </c>
      <c r="L4">
        <v>2</v>
      </c>
      <c r="M4" s="4">
        <f>SUMIF($J$2:$J$251,L4,$I$2:$I$251)</f>
        <v>-30.67</v>
      </c>
      <c r="N4" t="str">
        <f t="shared" si="0"/>
        <v>25-33-1</v>
      </c>
      <c r="O4" s="3">
        <f t="shared" si="1"/>
        <v>0.43103448275862066</v>
      </c>
      <c r="P4">
        <f>COUNTIFS($J$2:$J$251,L4,$I$2:$I$251,"&gt;0")</f>
        <v>25</v>
      </c>
      <c r="Q4">
        <f>COUNTIFS($J$2:$J$251,L4,$I$2:$I$251,"&lt;0")</f>
        <v>33</v>
      </c>
      <c r="R4">
        <f>COUNTIFS($J$2:$J$251,L4,$I$2:$I$251,"0")</f>
        <v>1</v>
      </c>
    </row>
    <row r="5" spans="1:18">
      <c r="A5" s="1" t="s">
        <v>27</v>
      </c>
      <c r="B5">
        <f>IFERROR(FIND("-",A5,1),FIND("+",A5,1))</f>
        <v>9</v>
      </c>
      <c r="C5">
        <f>B5+4</f>
        <v>13</v>
      </c>
      <c r="D5">
        <f>MID(A5,C5+1,FIND("X ",A5,1)-C5-1)*1</f>
        <v>0.5</v>
      </c>
      <c r="E5">
        <f>MID(A5,B5,4)*1</f>
        <v>160</v>
      </c>
      <c r="F5" t="str">
        <f>RIGHT(A5,1)</f>
        <v>W</v>
      </c>
      <c r="G5">
        <f>IF(E5&lt;0,-E5/100*D5,D5)</f>
        <v>0.5</v>
      </c>
      <c r="H5">
        <f>IF(E5&lt;0,D5,E5/100*D5)</f>
        <v>0.8</v>
      </c>
      <c r="I5">
        <f>IF(F5="W",H5,IF(F5="L",-G5,0))</f>
        <v>0.8</v>
      </c>
      <c r="J5">
        <f>INT(D5)</f>
        <v>0</v>
      </c>
      <c r="L5">
        <v>3</v>
      </c>
      <c r="M5" s="4">
        <f>SUMIF($J$2:$J$251,L5,$I$2:$I$251)</f>
        <v>33.225000000000001</v>
      </c>
      <c r="N5" t="str">
        <f t="shared" si="0"/>
        <v>34-18-0</v>
      </c>
      <c r="O5" s="3">
        <f t="shared" si="1"/>
        <v>0.65384615384615385</v>
      </c>
      <c r="P5">
        <f>COUNTIFS($J$2:$J$251,L5,$I$2:$I$251,"&gt;0")</f>
        <v>34</v>
      </c>
      <c r="Q5">
        <f>COUNTIFS($J$2:$J$251,L5,$I$2:$I$251,"&lt;0")</f>
        <v>18</v>
      </c>
      <c r="R5">
        <f>COUNTIFS($J$2:$J$251,L5,$I$2:$I$251,"0")</f>
        <v>0</v>
      </c>
    </row>
    <row r="6" spans="1:18">
      <c r="A6" s="2" t="s">
        <v>3</v>
      </c>
      <c r="B6">
        <f>IFERROR(FIND("-",A6,1),FIND("+",A6,1))</f>
        <v>6</v>
      </c>
      <c r="C6">
        <f>B6+4</f>
        <v>10</v>
      </c>
      <c r="D6">
        <f>MID(A6,C6+1,FIND("X ",A6,1)-C6-1)*1</f>
        <v>1</v>
      </c>
      <c r="E6">
        <f>MID(A6,B6,4)*1</f>
        <v>160</v>
      </c>
      <c r="F6" t="str">
        <f>RIGHT(A6,1)</f>
        <v>L</v>
      </c>
      <c r="G6">
        <f>IF(E6&lt;0,-E6/100*D6,D6)</f>
        <v>1</v>
      </c>
      <c r="H6">
        <f>IF(E6&lt;0,D6,E6/100*D6)</f>
        <v>1.6</v>
      </c>
      <c r="I6">
        <f>IF(F6="W",H6,IF(F6="L",-G6,0))</f>
        <v>-1</v>
      </c>
      <c r="J6">
        <f>INT(D6)</f>
        <v>1</v>
      </c>
      <c r="L6">
        <v>4</v>
      </c>
      <c r="M6" s="4">
        <f>SUMIF($J$2:$J$251,L6,$I$2:$I$251)</f>
        <v>34.970000000000006</v>
      </c>
      <c r="N6" t="str">
        <f t="shared" si="0"/>
        <v>15-6-0</v>
      </c>
      <c r="O6" s="3">
        <f t="shared" si="1"/>
        <v>0.7142857142857143</v>
      </c>
      <c r="P6">
        <f>COUNTIFS($J$2:$J$251,L6,$I$2:$I$251,"&gt;0")</f>
        <v>15</v>
      </c>
      <c r="Q6">
        <f>COUNTIFS($J$2:$J$251,L6,$I$2:$I$251,"&lt;0")</f>
        <v>6</v>
      </c>
      <c r="R6">
        <f>COUNTIFS($J$2:$J$251,L6,$I$2:$I$251,"0")</f>
        <v>0</v>
      </c>
    </row>
    <row r="7" spans="1:18">
      <c r="A7" s="2" t="s">
        <v>6</v>
      </c>
      <c r="B7">
        <f>IFERROR(FIND("-",A7,1),FIND("+",A7,1))</f>
        <v>9</v>
      </c>
      <c r="C7">
        <f>B7+4</f>
        <v>13</v>
      </c>
      <c r="D7">
        <f>MID(A7,C7+1,FIND("X ",A7,1)-C7-1)*1</f>
        <v>1</v>
      </c>
      <c r="E7">
        <f>MID(A7,B7,4)*1</f>
        <v>160</v>
      </c>
      <c r="F7" t="str">
        <f>RIGHT(A7,1)</f>
        <v>L</v>
      </c>
      <c r="G7">
        <f>IF(E7&lt;0,-E7/100*D7,D7)</f>
        <v>1</v>
      </c>
      <c r="H7">
        <f>IF(E7&lt;0,D7,E7/100*D7)</f>
        <v>1.6</v>
      </c>
      <c r="I7">
        <f>IF(F7="W",H7,IF(F7="L",-G7,0))</f>
        <v>-1</v>
      </c>
      <c r="J7">
        <f>INT(D7)</f>
        <v>1</v>
      </c>
      <c r="L7">
        <v>5</v>
      </c>
      <c r="M7" s="4">
        <f>SUMIF($J$2:$J$251,L7,$I$2:$I$251)</f>
        <v>7.129999999999999</v>
      </c>
      <c r="N7" t="str">
        <f t="shared" si="0"/>
        <v>7-4-0</v>
      </c>
      <c r="O7" s="3">
        <f t="shared" si="1"/>
        <v>0.63636363636363635</v>
      </c>
      <c r="P7">
        <f>COUNTIFS($J$2:$J$251,L7,$I$2:$I$251,"&gt;0")</f>
        <v>7</v>
      </c>
      <c r="Q7">
        <f>COUNTIFS($J$2:$J$251,L7,$I$2:$I$251,"&lt;0")</f>
        <v>4</v>
      </c>
      <c r="R7">
        <f>COUNTIFS($J$2:$J$251,L7,$I$2:$I$251,"0")</f>
        <v>0</v>
      </c>
    </row>
    <row r="8" spans="1:18">
      <c r="A8" s="2" t="s">
        <v>77</v>
      </c>
      <c r="B8">
        <f>IFERROR(FIND("-",A8,1),FIND("+",A8,1))</f>
        <v>9</v>
      </c>
      <c r="C8">
        <f>B8+4</f>
        <v>13</v>
      </c>
      <c r="D8">
        <f>MID(A8,C8+1,FIND("X ",A8,1)-C8-1)*1</f>
        <v>1.5</v>
      </c>
      <c r="E8">
        <f>MID(A8,B8,4)*1</f>
        <v>160</v>
      </c>
      <c r="F8" t="str">
        <f>RIGHT(A8,1)</f>
        <v>L</v>
      </c>
      <c r="G8">
        <f>IF(E8&lt;0,-E8/100*D8,D8)</f>
        <v>1.5</v>
      </c>
      <c r="H8">
        <f>IF(E8&lt;0,D8,E8/100*D8)</f>
        <v>2.4000000000000004</v>
      </c>
      <c r="I8">
        <f>IF(F8="W",H8,IF(F8="L",-G8,0))</f>
        <v>-1.5</v>
      </c>
      <c r="J8">
        <f>INT(D8)</f>
        <v>1</v>
      </c>
      <c r="L8">
        <v>6</v>
      </c>
      <c r="M8" s="4">
        <f>SUMIF($J$2:$J$251,L8,$I$2:$I$251)</f>
        <v>-6.5</v>
      </c>
      <c r="N8" t="str">
        <f t="shared" si="0"/>
        <v>0-1-0</v>
      </c>
      <c r="O8" s="3">
        <f t="shared" si="1"/>
        <v>0</v>
      </c>
      <c r="P8">
        <f>COUNTIFS($J$2:$J$251,L8,$I$2:$I$251,"&gt;0")</f>
        <v>0</v>
      </c>
      <c r="Q8">
        <f>COUNTIFS($J$2:$J$251,L8,$I$2:$I$251,"&lt;0")</f>
        <v>1</v>
      </c>
      <c r="R8">
        <f>COUNTIFS($J$2:$J$251,L8,$I$2:$I$251,"0")</f>
        <v>0</v>
      </c>
    </row>
    <row r="9" spans="1:18">
      <c r="A9" s="2" t="s">
        <v>186</v>
      </c>
      <c r="B9">
        <f>IFERROR(FIND("-",A9,1),FIND("+",A9,1))</f>
        <v>9</v>
      </c>
      <c r="C9">
        <f>B9+4</f>
        <v>13</v>
      </c>
      <c r="D9">
        <f>MID(A9,C9+1,FIND("X ",A9,1)-C9-1)*1</f>
        <v>2</v>
      </c>
      <c r="E9">
        <f>MID(A9,B9,4)*1</f>
        <v>160</v>
      </c>
      <c r="F9" t="str">
        <f>RIGHT(A9,1)</f>
        <v>W</v>
      </c>
      <c r="G9">
        <f>IF(E9&lt;0,-E9/100*D9,D9)</f>
        <v>2</v>
      </c>
      <c r="H9">
        <f>IF(E9&lt;0,D9,E9/100*D9)</f>
        <v>3.2</v>
      </c>
      <c r="I9">
        <f>IF(F9="W",H9,IF(F9="L",-G9,0))</f>
        <v>3.2</v>
      </c>
      <c r="J9">
        <f>INT(D9)</f>
        <v>2</v>
      </c>
      <c r="L9">
        <v>6</v>
      </c>
      <c r="M9" s="4">
        <f>SUM(M2:M8)</f>
        <v>36.765000000000001</v>
      </c>
      <c r="N9" t="str">
        <f t="shared" ref="N9" si="2">P9&amp;"-"&amp;Q9&amp;"-"&amp;R9</f>
        <v>137-108-5</v>
      </c>
      <c r="O9" s="3">
        <f t="shared" ref="O9" si="3">P9/SUM(P9:Q9)</f>
        <v>0.5591836734693878</v>
      </c>
      <c r="P9" s="4">
        <f>SUM(P2:P8)</f>
        <v>137</v>
      </c>
      <c r="Q9" s="4">
        <f>SUM(Q2:Q8)</f>
        <v>108</v>
      </c>
      <c r="R9" s="4">
        <f>SUM(R2:R8)</f>
        <v>5</v>
      </c>
    </row>
    <row r="10" spans="1:18">
      <c r="A10" s="2" t="s">
        <v>210</v>
      </c>
      <c r="B10">
        <f>IFERROR(FIND("-",A10,1),FIND("+",A10,1))</f>
        <v>9</v>
      </c>
      <c r="C10">
        <f>B10+4</f>
        <v>13</v>
      </c>
      <c r="D10">
        <f>MID(A10,C10+1,FIND("X ",A10,1)-C10-1)*1</f>
        <v>2</v>
      </c>
      <c r="E10">
        <f>MID(A10,B10,4)*1</f>
        <v>160</v>
      </c>
      <c r="F10" t="str">
        <f>RIGHT(A10,1)</f>
        <v>L</v>
      </c>
      <c r="G10">
        <f>IF(E10&lt;0,-E10/100*D10,D10)</f>
        <v>2</v>
      </c>
      <c r="H10">
        <f>IF(E10&lt;0,D10,E10/100*D10)</f>
        <v>3.2</v>
      </c>
      <c r="I10">
        <f>IF(F10="W",H10,IF(F10="L",-G10,0))</f>
        <v>-2</v>
      </c>
      <c r="J10">
        <f>INT(D10)</f>
        <v>2</v>
      </c>
      <c r="K10">
        <v>1</v>
      </c>
      <c r="L10" t="str">
        <f>K10-1&amp;"-"&amp;K10-0.01&amp;"u bets..."</f>
        <v>0-0.99u bets...</v>
      </c>
      <c r="M10" s="5" t="str">
        <f>ROUND(M2,2)&amp;"u…"&amp;N2&amp;"…"&amp;ROUND(O2*100,0)&amp;"%"</f>
        <v>3.04u…21-13-1…62%</v>
      </c>
      <c r="N10" t="str">
        <f>L10&amp;M10</f>
        <v>0-0.99u bets...3.04u…21-13-1…62%</v>
      </c>
    </row>
    <row r="11" spans="1:18">
      <c r="A11" s="1" t="s">
        <v>38</v>
      </c>
      <c r="B11">
        <f>IFERROR(FIND("-",A11,1),FIND("+",A11,1))</f>
        <v>9</v>
      </c>
      <c r="C11">
        <f>B11+4</f>
        <v>13</v>
      </c>
      <c r="D11">
        <f>MID(A11,C11+1,FIND("X ",A11,1)-C11-1)*1</f>
        <v>3</v>
      </c>
      <c r="E11">
        <f>MID(A11,B11,4)*1</f>
        <v>150</v>
      </c>
      <c r="F11" t="str">
        <f>RIGHT(A11,1)</f>
        <v>L</v>
      </c>
      <c r="G11">
        <f>IF(E11&lt;0,-E11/100*D11,D11)</f>
        <v>3</v>
      </c>
      <c r="H11">
        <f>IF(E11&lt;0,D11,E11/100*D11)</f>
        <v>4.5</v>
      </c>
      <c r="I11">
        <f>IF(F11="W",H11,IF(F11="L",-G11,0))</f>
        <v>-3</v>
      </c>
      <c r="J11">
        <f>INT(D11)</f>
        <v>3</v>
      </c>
      <c r="K11">
        <v>2</v>
      </c>
      <c r="L11" t="str">
        <f t="shared" ref="L11:L16" si="4">K11-1&amp;"-"&amp;K11-0.01&amp;"u bets..."</f>
        <v>1-1.99u bets...</v>
      </c>
      <c r="M11" s="5" t="str">
        <f t="shared" ref="M11:M16" si="5">ROUND(M3,2)&amp;"u…"&amp;N3&amp;"…"&amp;ROUND(O3*100,0)&amp;"%"</f>
        <v>-4.43u…35-33-3…51%</v>
      </c>
      <c r="N11" t="str">
        <f t="shared" ref="N11:N16" si="6">L11&amp;M11</f>
        <v>1-1.99u bets...-4.43u…35-33-3…51%</v>
      </c>
    </row>
    <row r="12" spans="1:18">
      <c r="A12" s="1" t="s">
        <v>50</v>
      </c>
      <c r="B12">
        <f>IFERROR(FIND("-",A12,1),FIND("+",A12,1))</f>
        <v>8</v>
      </c>
      <c r="C12">
        <f>B12+4</f>
        <v>12</v>
      </c>
      <c r="D12">
        <f>MID(A12,C12+1,FIND("X ",A12,1)-C12-1)*1</f>
        <v>1</v>
      </c>
      <c r="E12">
        <f>MID(A12,B12,4)*1</f>
        <v>150</v>
      </c>
      <c r="F12" t="str">
        <f>RIGHT(A12,1)</f>
        <v>L</v>
      </c>
      <c r="G12">
        <f>IF(E12&lt;0,-E12/100*D12,D12)</f>
        <v>1</v>
      </c>
      <c r="H12">
        <f>IF(E12&lt;0,D12,E12/100*D12)</f>
        <v>1.5</v>
      </c>
      <c r="I12">
        <f>IF(F12="W",H12,IF(F12="L",-G12,0))</f>
        <v>-1</v>
      </c>
      <c r="J12">
        <f>INT(D12)</f>
        <v>1</v>
      </c>
      <c r="K12">
        <v>3</v>
      </c>
      <c r="L12" t="str">
        <f t="shared" si="4"/>
        <v>2-2.99u bets...</v>
      </c>
      <c r="M12" s="5" t="str">
        <f t="shared" si="5"/>
        <v>-30.67u…25-33-1…43%</v>
      </c>
      <c r="N12" t="str">
        <f t="shared" si="6"/>
        <v>2-2.99u bets...-30.67u…25-33-1…43%</v>
      </c>
    </row>
    <row r="13" spans="1:18">
      <c r="A13" s="2" t="s">
        <v>5</v>
      </c>
      <c r="B13">
        <f>IFERROR(FIND("-",A13,1),FIND("+",A13,1))</f>
        <v>11</v>
      </c>
      <c r="C13">
        <f>B13+4</f>
        <v>15</v>
      </c>
      <c r="D13">
        <f>MID(A13,C13+1,FIND("X ",A13,1)-C13-1)*1</f>
        <v>1</v>
      </c>
      <c r="E13">
        <f>MID(A13,B13,4)*1</f>
        <v>145</v>
      </c>
      <c r="F13" t="str">
        <f>RIGHT(A13,1)</f>
        <v>L</v>
      </c>
      <c r="G13">
        <f>IF(E13&lt;0,-E13/100*D13,D13)</f>
        <v>1</v>
      </c>
      <c r="H13">
        <f>IF(E13&lt;0,D13,E13/100*D13)</f>
        <v>1.45</v>
      </c>
      <c r="I13">
        <f>IF(F13="W",H13,IF(F13="L",-G13,0))</f>
        <v>-1</v>
      </c>
      <c r="J13">
        <f>INT(D13)</f>
        <v>1</v>
      </c>
      <c r="K13">
        <v>4</v>
      </c>
      <c r="L13" t="str">
        <f t="shared" si="4"/>
        <v>3-3.99u bets...</v>
      </c>
      <c r="M13" s="5" t="str">
        <f t="shared" si="5"/>
        <v>33.23u…34-18-0…65%</v>
      </c>
      <c r="N13" t="str">
        <f t="shared" si="6"/>
        <v>3-3.99u bets...33.23u…34-18-0…65%</v>
      </c>
    </row>
    <row r="14" spans="1:18">
      <c r="A14" s="2" t="s">
        <v>104</v>
      </c>
      <c r="B14">
        <f>IFERROR(FIND("-",A14,1),FIND("+",A14,1))</f>
        <v>9</v>
      </c>
      <c r="C14">
        <f>B14+4</f>
        <v>13</v>
      </c>
      <c r="D14">
        <f>MID(A14,C14+1,FIND("X ",A14,1)-C14-1)*1</f>
        <v>3.5</v>
      </c>
      <c r="E14">
        <f>MID(A14,B14,4)*1</f>
        <v>145</v>
      </c>
      <c r="F14" t="str">
        <f>RIGHT(A14,1)</f>
        <v>W</v>
      </c>
      <c r="G14">
        <f>IF(E14&lt;0,-E14/100*D14,D14)</f>
        <v>3.5</v>
      </c>
      <c r="H14">
        <f>IF(E14&lt;0,D14,E14/100*D14)</f>
        <v>5.0750000000000002</v>
      </c>
      <c r="I14">
        <f>IF(F14="W",H14,IF(F14="L",-G14,0))</f>
        <v>5.0750000000000002</v>
      </c>
      <c r="J14">
        <f>INT(D14)</f>
        <v>3</v>
      </c>
      <c r="K14">
        <v>5</v>
      </c>
      <c r="L14" t="str">
        <f t="shared" si="4"/>
        <v>4-4.99u bets...</v>
      </c>
      <c r="M14" s="5" t="str">
        <f t="shared" si="5"/>
        <v>34.97u…15-6-0…71%</v>
      </c>
      <c r="N14" t="str">
        <f t="shared" si="6"/>
        <v>4-4.99u bets...34.97u…15-6-0…71%</v>
      </c>
    </row>
    <row r="15" spans="1:18">
      <c r="A15" s="2" t="s">
        <v>203</v>
      </c>
      <c r="B15">
        <f>IFERROR(FIND("-",A15,1),FIND("+",A15,1))</f>
        <v>9</v>
      </c>
      <c r="C15">
        <f>B15+4</f>
        <v>13</v>
      </c>
      <c r="D15">
        <f>MID(A15,C15+1,FIND("X ",A15,1)-C15-1)*1</f>
        <v>2.5</v>
      </c>
      <c r="E15">
        <f>MID(A15,B15,4)*1</f>
        <v>145</v>
      </c>
      <c r="F15" t="str">
        <f>RIGHT(A15,1)</f>
        <v>L</v>
      </c>
      <c r="G15">
        <f>IF(E15&lt;0,-E15/100*D15,D15)</f>
        <v>2.5</v>
      </c>
      <c r="H15">
        <f>IF(E15&lt;0,D15,E15/100*D15)</f>
        <v>3.625</v>
      </c>
      <c r="I15">
        <f>IF(F15="W",H15,IF(F15="L",-G15,0))</f>
        <v>-2.5</v>
      </c>
      <c r="J15">
        <f>INT(D15)</f>
        <v>2</v>
      </c>
      <c r="K15">
        <v>6</v>
      </c>
      <c r="L15" t="str">
        <f t="shared" si="4"/>
        <v>5-5.99u bets...</v>
      </c>
      <c r="M15" s="5" t="str">
        <f t="shared" si="5"/>
        <v>7.13u…7-4-0…64%</v>
      </c>
      <c r="N15" t="str">
        <f t="shared" si="6"/>
        <v>5-5.99u bets...7.13u…7-4-0…64%</v>
      </c>
    </row>
    <row r="16" spans="1:18">
      <c r="A16" s="2" t="s">
        <v>71</v>
      </c>
      <c r="B16">
        <f>IFERROR(FIND("-",A16,1),FIND("+",A16,1))</f>
        <v>8</v>
      </c>
      <c r="C16">
        <f>B16+4</f>
        <v>12</v>
      </c>
      <c r="D16">
        <f>MID(A16,C16+1,FIND("X ",A16,1)-C16-1)*1</f>
        <v>1.5</v>
      </c>
      <c r="E16">
        <f>MID(A16,B16,4)*1</f>
        <v>140</v>
      </c>
      <c r="F16" t="str">
        <f>RIGHT(A16,1)</f>
        <v>L</v>
      </c>
      <c r="G16">
        <f>IF(E16&lt;0,-E16/100*D16,D16)</f>
        <v>1.5</v>
      </c>
      <c r="H16">
        <f>IF(E16&lt;0,D16,E16/100*D16)</f>
        <v>2.0999999999999996</v>
      </c>
      <c r="I16">
        <f>IF(F16="W",H16,IF(F16="L",-G16,0))</f>
        <v>-1.5</v>
      </c>
      <c r="J16">
        <f>INT(D16)</f>
        <v>1</v>
      </c>
      <c r="K16">
        <v>7</v>
      </c>
      <c r="L16" t="str">
        <f t="shared" si="4"/>
        <v>6-6.99u bets...</v>
      </c>
      <c r="M16" s="5" t="str">
        <f t="shared" si="5"/>
        <v>-6.5u…0-1-0…0%</v>
      </c>
      <c r="N16" t="str">
        <f t="shared" si="6"/>
        <v>6-6.99u bets...-6.5u…0-1-0…0%</v>
      </c>
    </row>
    <row r="17" spans="1:14">
      <c r="A17" s="2" t="s">
        <v>141</v>
      </c>
      <c r="B17">
        <f>IFERROR(FIND("-",A17,1),FIND("+",A17,1))</f>
        <v>6</v>
      </c>
      <c r="C17">
        <f>B17+4</f>
        <v>10</v>
      </c>
      <c r="D17">
        <f>MID(A17,C17+1,FIND("X ",A17,1)-C17-1)*1</f>
        <v>1</v>
      </c>
      <c r="E17">
        <f>MID(A17,B17,4)*1</f>
        <v>140</v>
      </c>
      <c r="F17" t="str">
        <f>RIGHT(A17,1)</f>
        <v>L</v>
      </c>
      <c r="G17">
        <f>IF(E17&lt;0,-E17/100*D17,D17)</f>
        <v>1</v>
      </c>
      <c r="H17">
        <f>IF(E17&lt;0,D17,E17/100*D17)</f>
        <v>1.4</v>
      </c>
      <c r="I17">
        <f>IF(F17="W",H17,IF(F17="L",-G17,0))</f>
        <v>-1</v>
      </c>
      <c r="J17">
        <f>INT(D17)</f>
        <v>1</v>
      </c>
      <c r="L17" t="str">
        <f>"All bets..."</f>
        <v>All bets...</v>
      </c>
      <c r="M17" s="5" t="str">
        <f t="shared" ref="M17" si="7">ROUND(M9,2)&amp;"u…"&amp;N9&amp;"…"&amp;ROUND(O9*100,0)&amp;"%"</f>
        <v>36.77u…137-108-5…56%</v>
      </c>
      <c r="N17" t="str">
        <f t="shared" ref="N17" si="8">L17&amp;M17</f>
        <v>All bets...36.77u…137-108-5…56%</v>
      </c>
    </row>
    <row r="18" spans="1:14">
      <c r="A18" s="2" t="s">
        <v>170</v>
      </c>
      <c r="B18">
        <f>IFERROR(FIND("-",A18,1),FIND("+",A18,1))</f>
        <v>9</v>
      </c>
      <c r="C18">
        <f>B18+4</f>
        <v>13</v>
      </c>
      <c r="D18">
        <f>MID(A18,C18+1,FIND("X ",A18,1)-C18-1)*1</f>
        <v>4</v>
      </c>
      <c r="E18">
        <f>MID(A18,B18,4)*1</f>
        <v>140</v>
      </c>
      <c r="F18" t="str">
        <f>RIGHT(A18,1)</f>
        <v>W</v>
      </c>
      <c r="G18">
        <f>IF(E18&lt;0,-E18/100*D18,D18)</f>
        <v>4</v>
      </c>
      <c r="H18">
        <f>IF(E18&lt;0,D18,E18/100*D18)</f>
        <v>5.6</v>
      </c>
      <c r="I18">
        <f>IF(F18="W",H18,IF(F18="L",-G18,0))</f>
        <v>5.6</v>
      </c>
      <c r="J18">
        <f>INT(D18)</f>
        <v>4</v>
      </c>
    </row>
    <row r="19" spans="1:14">
      <c r="A19" s="2" t="s">
        <v>124</v>
      </c>
      <c r="B19">
        <f>IFERROR(FIND("-",A19,1),FIND("+",A19,1))</f>
        <v>10</v>
      </c>
      <c r="C19">
        <f>B19+4</f>
        <v>14</v>
      </c>
      <c r="D19">
        <f>MID(A19,C19+1,FIND("X ",A19,1)-C19-1)*1</f>
        <v>1.5</v>
      </c>
      <c r="E19">
        <f>MID(A19,B19,4)*1</f>
        <v>138</v>
      </c>
      <c r="F19" t="str">
        <f>RIGHT(A19,1)</f>
        <v>L</v>
      </c>
      <c r="G19">
        <f>IF(E19&lt;0,-E19/100*D19,D19)</f>
        <v>1.5</v>
      </c>
      <c r="H19">
        <f>IF(E19&lt;0,D19,E19/100*D19)</f>
        <v>2.0699999999999998</v>
      </c>
      <c r="I19">
        <f>IF(F19="W",H19,IF(F19="L",-G19,0))</f>
        <v>-1.5</v>
      </c>
      <c r="J19">
        <f>INT(D19)</f>
        <v>1</v>
      </c>
    </row>
    <row r="20" spans="1:14">
      <c r="A20" s="1" t="s">
        <v>24</v>
      </c>
      <c r="B20">
        <f>IFERROR(FIND("-",A20,1),FIND("+",A20,1))</f>
        <v>7</v>
      </c>
      <c r="C20">
        <f>B20+4</f>
        <v>11</v>
      </c>
      <c r="D20">
        <f>MID(A20,C20+1,FIND("X ",A20,1)-C20-1)*1</f>
        <v>1.5</v>
      </c>
      <c r="E20">
        <f>MID(A20,B20,4)*1</f>
        <v>135</v>
      </c>
      <c r="F20" t="str">
        <f>RIGHT(A20,1)</f>
        <v>W</v>
      </c>
      <c r="G20">
        <f>IF(E20&lt;0,-E20/100*D20,D20)</f>
        <v>1.5</v>
      </c>
      <c r="H20">
        <f>IF(E20&lt;0,D20,E20/100*D20)</f>
        <v>2.0250000000000004</v>
      </c>
      <c r="I20">
        <f>IF(F20="W",H20,IF(F20="L",-G20,0))</f>
        <v>2.0250000000000004</v>
      </c>
      <c r="J20">
        <f>INT(D20)</f>
        <v>1</v>
      </c>
    </row>
    <row r="21" spans="1:14">
      <c r="A21" s="2" t="s">
        <v>55</v>
      </c>
      <c r="B21">
        <f>IFERROR(FIND("-",A21,1),FIND("+",A21,1))</f>
        <v>9</v>
      </c>
      <c r="C21">
        <f>B21+4</f>
        <v>13</v>
      </c>
      <c r="D21">
        <f>MID(A21,C21+1,FIND("X ",A21,1)-C21-1)*1</f>
        <v>0.5</v>
      </c>
      <c r="E21">
        <f>MID(A21,B21,4)*1</f>
        <v>135</v>
      </c>
      <c r="F21" t="str">
        <f>RIGHT(A21,1)</f>
        <v>L</v>
      </c>
      <c r="G21">
        <f>IF(E21&lt;0,-E21/100*D21,D21)</f>
        <v>0.5</v>
      </c>
      <c r="H21">
        <f>IF(E21&lt;0,D21,E21/100*D21)</f>
        <v>0.67500000000000004</v>
      </c>
      <c r="I21">
        <f>IF(F21="W",H21,IF(F21="L",-G21,0))</f>
        <v>-0.5</v>
      </c>
      <c r="J21">
        <f>INT(D21)</f>
        <v>0</v>
      </c>
    </row>
    <row r="22" spans="1:14">
      <c r="A22" s="2" t="s">
        <v>10</v>
      </c>
      <c r="B22">
        <f>IFERROR(FIND("-",A22,1),FIND("+",A22,1))</f>
        <v>9</v>
      </c>
      <c r="C22">
        <f>B22+4</f>
        <v>13</v>
      </c>
      <c r="D22">
        <f>MID(A22,C22+1,FIND("X ",A22,1)-C22-1)*1</f>
        <v>2.5</v>
      </c>
      <c r="E22">
        <f>MID(A22,B22,4)*1</f>
        <v>135</v>
      </c>
      <c r="F22" t="str">
        <f>RIGHT(A22,1)</f>
        <v>W</v>
      </c>
      <c r="G22">
        <f>IF(E22&lt;0,-E22/100*D22,D22)</f>
        <v>2.5</v>
      </c>
      <c r="H22">
        <f>IF(E22&lt;0,D22,E22/100*D22)</f>
        <v>3.375</v>
      </c>
      <c r="I22">
        <f>IF(F22="W",H22,IF(F22="L",-G22,0))</f>
        <v>3.375</v>
      </c>
      <c r="J22">
        <f>INT(D22)</f>
        <v>2</v>
      </c>
    </row>
    <row r="23" spans="1:14">
      <c r="A23" s="2" t="s">
        <v>88</v>
      </c>
      <c r="B23">
        <f>IFERROR(FIND("-",A23,1),FIND("+",A23,1))</f>
        <v>9</v>
      </c>
      <c r="C23">
        <f>B23+4</f>
        <v>13</v>
      </c>
      <c r="D23">
        <f>MID(A23,C23+1,FIND("X ",A23,1)-C23-1)*1</f>
        <v>0.5</v>
      </c>
      <c r="E23">
        <f>MID(A23,B23,4)*1</f>
        <v>135</v>
      </c>
      <c r="F23" t="str">
        <f>RIGHT(A23,1)</f>
        <v>L</v>
      </c>
      <c r="G23">
        <f>IF(E23&lt;0,-E23/100*D23,D23)</f>
        <v>0.5</v>
      </c>
      <c r="H23">
        <f>IF(E23&lt;0,D23,E23/100*D23)</f>
        <v>0.67500000000000004</v>
      </c>
      <c r="I23">
        <f>IF(F23="W",H23,IF(F23="L",-G23,0))</f>
        <v>-0.5</v>
      </c>
      <c r="J23">
        <f>INT(D23)</f>
        <v>0</v>
      </c>
    </row>
    <row r="24" spans="1:14">
      <c r="A24" s="2" t="s">
        <v>98</v>
      </c>
      <c r="B24">
        <f>IFERROR(FIND("-",A24,1),FIND("+",A24,1))</f>
        <v>8</v>
      </c>
      <c r="C24">
        <f>B24+4</f>
        <v>12</v>
      </c>
      <c r="D24">
        <f>MID(A24,C24+1,FIND("X ",A24,1)-C24-1)*1</f>
        <v>2</v>
      </c>
      <c r="E24">
        <f>MID(A24,B24,4)*1</f>
        <v>135</v>
      </c>
      <c r="F24" t="str">
        <f>RIGHT(A24,1)</f>
        <v>W</v>
      </c>
      <c r="G24">
        <f>IF(E24&lt;0,-E24/100*D24,D24)</f>
        <v>2</v>
      </c>
      <c r="H24">
        <f>IF(E24&lt;0,D24,E24/100*D24)</f>
        <v>2.7</v>
      </c>
      <c r="I24">
        <f>IF(F24="W",H24,IF(F24="L",-G24,0))</f>
        <v>2.7</v>
      </c>
      <c r="J24">
        <f>INT(D24)</f>
        <v>2</v>
      </c>
    </row>
    <row r="25" spans="1:14">
      <c r="A25" s="2" t="s">
        <v>111</v>
      </c>
      <c r="B25">
        <f>IFERROR(FIND("-",A25,1),FIND("+",A25,1))</f>
        <v>8</v>
      </c>
      <c r="C25">
        <f>B25+4</f>
        <v>12</v>
      </c>
      <c r="D25">
        <f>MID(A25,C25+1,FIND("X ",A25,1)-C25-1)*1</f>
        <v>1</v>
      </c>
      <c r="E25">
        <f>MID(A25,B25,4)*1</f>
        <v>135</v>
      </c>
      <c r="F25" t="str">
        <f>RIGHT(A25,1)</f>
        <v>W</v>
      </c>
      <c r="G25">
        <f>IF(E25&lt;0,-E25/100*D25,D25)</f>
        <v>1</v>
      </c>
      <c r="H25">
        <f>IF(E25&lt;0,D25,E25/100*D25)</f>
        <v>1.35</v>
      </c>
      <c r="I25">
        <f>IF(F25="W",H25,IF(F25="L",-G25,0))</f>
        <v>1.35</v>
      </c>
      <c r="J25">
        <f>INT(D25)</f>
        <v>1</v>
      </c>
    </row>
    <row r="26" spans="1:14">
      <c r="A26" s="1" t="s">
        <v>22</v>
      </c>
      <c r="B26">
        <f>IFERROR(FIND("-",A26,1),FIND("+",A26,1))</f>
        <v>10</v>
      </c>
      <c r="C26">
        <f>B26+4</f>
        <v>14</v>
      </c>
      <c r="D26">
        <f>MID(A26,C26+1,FIND("X ",A26,1)-C26-1)*1</f>
        <v>4</v>
      </c>
      <c r="E26">
        <f>MID(A26,B26,4)*1</f>
        <v>130</v>
      </c>
      <c r="F26" t="str">
        <f>RIGHT(A26,1)</f>
        <v>W</v>
      </c>
      <c r="G26">
        <f>IF(E26&lt;0,-E26/100*D26,D26)</f>
        <v>4</v>
      </c>
      <c r="H26">
        <f>IF(E26&lt;0,D26,E26/100*D26)</f>
        <v>5.2</v>
      </c>
      <c r="I26">
        <f>IF(F26="W",H26,IF(F26="L",-G26,0))</f>
        <v>5.2</v>
      </c>
      <c r="J26">
        <f>INT(D26)</f>
        <v>4</v>
      </c>
    </row>
    <row r="27" spans="1:14">
      <c r="A27" s="2" t="s">
        <v>7</v>
      </c>
      <c r="B27">
        <f>IFERROR(FIND("-",A27,1),FIND("+",A27,1))</f>
        <v>6</v>
      </c>
      <c r="C27">
        <f>B27+4</f>
        <v>10</v>
      </c>
      <c r="D27">
        <f>MID(A27,C27+1,FIND("X ",A27,1)-C27-1)*1</f>
        <v>0.5</v>
      </c>
      <c r="E27">
        <f>MID(A27,B27,4)*1</f>
        <v>130</v>
      </c>
      <c r="F27" t="str">
        <f>RIGHT(A27,1)</f>
        <v>L</v>
      </c>
      <c r="G27">
        <f>IF(E27&lt;0,-E27/100*D27,D27)</f>
        <v>0.5</v>
      </c>
      <c r="H27">
        <f>IF(E27&lt;0,D27,E27/100*D27)</f>
        <v>0.65</v>
      </c>
      <c r="I27">
        <f>IF(F27="W",H27,IF(F27="L",-G27,0))</f>
        <v>-0.5</v>
      </c>
      <c r="J27">
        <f>INT(D27)</f>
        <v>0</v>
      </c>
    </row>
    <row r="28" spans="1:14">
      <c r="A28" s="2" t="s">
        <v>12</v>
      </c>
      <c r="B28">
        <f>IFERROR(FIND("-",A28,1),FIND("+",A28,1))</f>
        <v>8</v>
      </c>
      <c r="C28">
        <f>B28+4</f>
        <v>12</v>
      </c>
      <c r="D28">
        <f>MID(A28,C28+1,FIND("X ",A28,1)-C28-1)*1</f>
        <v>0.5</v>
      </c>
      <c r="E28">
        <f>MID(A28,B28,4)*1</f>
        <v>130</v>
      </c>
      <c r="F28" t="str">
        <f>RIGHT(A28,1)</f>
        <v>W</v>
      </c>
      <c r="G28">
        <f>IF(E28&lt;0,-E28/100*D28,D28)</f>
        <v>0.5</v>
      </c>
      <c r="H28">
        <f>IF(E28&lt;0,D28,E28/100*D28)</f>
        <v>0.65</v>
      </c>
      <c r="I28">
        <f>IF(F28="W",H28,IF(F28="L",-G28,0))</f>
        <v>0.65</v>
      </c>
      <c r="J28">
        <f>INT(D28)</f>
        <v>0</v>
      </c>
    </row>
    <row r="29" spans="1:14">
      <c r="A29" s="2" t="s">
        <v>150</v>
      </c>
      <c r="B29">
        <f>IFERROR(FIND("-",A29,1),FIND("+",A29,1))</f>
        <v>9</v>
      </c>
      <c r="C29">
        <f>B29+4</f>
        <v>13</v>
      </c>
      <c r="D29">
        <f>MID(A29,C29+1,FIND("X ",A29,1)-C29-1)*1</f>
        <v>2</v>
      </c>
      <c r="E29">
        <f>MID(A29,B29,4)*1</f>
        <v>130</v>
      </c>
      <c r="F29" t="str">
        <f>RIGHT(A29,1)</f>
        <v>L</v>
      </c>
      <c r="G29">
        <f>IF(E29&lt;0,-E29/100*D29,D29)</f>
        <v>2</v>
      </c>
      <c r="H29">
        <f>IF(E29&lt;0,D29,E29/100*D29)</f>
        <v>2.6</v>
      </c>
      <c r="I29">
        <f>IF(F29="W",H29,IF(F29="L",-G29,0))</f>
        <v>-2</v>
      </c>
      <c r="J29">
        <f>INT(D29)</f>
        <v>2</v>
      </c>
    </row>
    <row r="30" spans="1:14">
      <c r="A30" s="2" t="s">
        <v>209</v>
      </c>
      <c r="B30">
        <f>IFERROR(FIND("-",A30,1),FIND("+",A30,1))</f>
        <v>9</v>
      </c>
      <c r="C30">
        <f>B30+4</f>
        <v>13</v>
      </c>
      <c r="D30">
        <f>MID(A30,C30+1,FIND("X ",A30,1)-C30-1)*1</f>
        <v>0.5</v>
      </c>
      <c r="E30">
        <f>MID(A30,B30,4)*1</f>
        <v>130</v>
      </c>
      <c r="F30" t="str">
        <f>RIGHT(A30,1)</f>
        <v>L</v>
      </c>
      <c r="G30">
        <f>IF(E30&lt;0,-E30/100*D30,D30)</f>
        <v>0.5</v>
      </c>
      <c r="H30">
        <f>IF(E30&lt;0,D30,E30/100*D30)</f>
        <v>0.65</v>
      </c>
      <c r="I30">
        <f>IF(F30="W",H30,IF(F30="L",-G30,0))</f>
        <v>-0.5</v>
      </c>
      <c r="J30">
        <f>INT(D30)</f>
        <v>0</v>
      </c>
    </row>
    <row r="31" spans="1:14">
      <c r="A31" s="1" t="s">
        <v>31</v>
      </c>
      <c r="B31">
        <f>IFERROR(FIND("-",A31,1),FIND("+",A31,1))</f>
        <v>9</v>
      </c>
      <c r="C31">
        <f>B31+4</f>
        <v>13</v>
      </c>
      <c r="D31">
        <f>MID(A31,C31+1,FIND("X ",A31,1)-C31-1)*1</f>
        <v>3</v>
      </c>
      <c r="E31">
        <f>MID(A31,B31,4)*1</f>
        <v>125</v>
      </c>
      <c r="F31" t="str">
        <f>RIGHT(A31,1)</f>
        <v>W</v>
      </c>
      <c r="G31">
        <f>IF(E31&lt;0,-E31/100*D31,D31)</f>
        <v>3</v>
      </c>
      <c r="H31">
        <f>IF(E31&lt;0,D31,E31/100*D31)</f>
        <v>3.75</v>
      </c>
      <c r="I31">
        <f>IF(F31="W",H31,IF(F31="L",-G31,0))</f>
        <v>3.75</v>
      </c>
      <c r="J31">
        <f>INT(D31)</f>
        <v>3</v>
      </c>
    </row>
    <row r="32" spans="1:14">
      <c r="A32" s="2" t="s">
        <v>81</v>
      </c>
      <c r="B32">
        <f>IFERROR(FIND("-",A32,1),FIND("+",A32,1))</f>
        <v>9</v>
      </c>
      <c r="C32">
        <f>B32+4</f>
        <v>13</v>
      </c>
      <c r="D32">
        <f>MID(A32,C32+1,FIND("X ",A32,1)-C32-1)*1</f>
        <v>0.5</v>
      </c>
      <c r="E32">
        <f>MID(A32,B32,4)*1</f>
        <v>125</v>
      </c>
      <c r="F32" t="str">
        <f>RIGHT(A32,1)</f>
        <v>W</v>
      </c>
      <c r="G32">
        <f>IF(E32&lt;0,-E32/100*D32,D32)</f>
        <v>0.5</v>
      </c>
      <c r="H32">
        <f>IF(E32&lt;0,D32,E32/100*D32)</f>
        <v>0.625</v>
      </c>
      <c r="I32">
        <f>IF(F32="W",H32,IF(F32="L",-G32,0))</f>
        <v>0.625</v>
      </c>
      <c r="J32">
        <f>INT(D32)</f>
        <v>0</v>
      </c>
    </row>
    <row r="33" spans="1:10">
      <c r="A33" s="2" t="s">
        <v>121</v>
      </c>
      <c r="B33">
        <f>IFERROR(FIND("-",A33,1),FIND("+",A33,1))</f>
        <v>11</v>
      </c>
      <c r="C33">
        <f>B33+4</f>
        <v>15</v>
      </c>
      <c r="D33">
        <f>MID(A33,C33+1,FIND("X ",A33,1)-C33-1)*1</f>
        <v>2</v>
      </c>
      <c r="E33">
        <f>MID(A33,B33,4)*1</f>
        <v>125</v>
      </c>
      <c r="F33" t="str">
        <f>RIGHT(A33,1)</f>
        <v>L</v>
      </c>
      <c r="G33">
        <f>IF(E33&lt;0,-E33/100*D33,D33)</f>
        <v>2</v>
      </c>
      <c r="H33">
        <f>IF(E33&lt;0,D33,E33/100*D33)</f>
        <v>2.5</v>
      </c>
      <c r="I33">
        <f>IF(F33="W",H33,IF(F33="L",-G33,0))</f>
        <v>-2</v>
      </c>
      <c r="J33">
        <f>INT(D33)</f>
        <v>2</v>
      </c>
    </row>
    <row r="34" spans="1:10">
      <c r="A34" s="1" t="s">
        <v>128</v>
      </c>
      <c r="B34">
        <f>IFERROR(FIND("-",A34,1),FIND("+",A34,1))</f>
        <v>9</v>
      </c>
      <c r="C34">
        <f>B34+4</f>
        <v>13</v>
      </c>
      <c r="D34">
        <f>MID(A34,C34+1,FIND("X ",A34,1)-C34-1)*1</f>
        <v>1</v>
      </c>
      <c r="E34">
        <f>MID(A34,B34,4)*1</f>
        <v>125</v>
      </c>
      <c r="F34" t="str">
        <f>RIGHT(A34,1)</f>
        <v>W</v>
      </c>
      <c r="G34">
        <f>IF(E34&lt;0,-E34/100*D34,D34)</f>
        <v>1</v>
      </c>
      <c r="H34">
        <f>IF(E34&lt;0,D34,E34/100*D34)</f>
        <v>1.25</v>
      </c>
      <c r="I34">
        <f>IF(F34="W",H34,IF(F34="L",-G34,0))</f>
        <v>1.25</v>
      </c>
      <c r="J34">
        <f>INT(D34)</f>
        <v>1</v>
      </c>
    </row>
    <row r="35" spans="1:10">
      <c r="A35" s="2" t="s">
        <v>147</v>
      </c>
      <c r="B35">
        <f>IFERROR(FIND("-",A35,1),FIND("+",A35,1))</f>
        <v>8</v>
      </c>
      <c r="C35">
        <f>B35+4</f>
        <v>12</v>
      </c>
      <c r="D35">
        <f>MID(A35,C35+1,FIND("X ",A35,1)-C35-1)*1</f>
        <v>0.5</v>
      </c>
      <c r="E35">
        <f>MID(A35,B35,4)*1</f>
        <v>125</v>
      </c>
      <c r="F35" t="str">
        <f>RIGHT(A35,1)</f>
        <v>L</v>
      </c>
      <c r="G35">
        <f>IF(E35&lt;0,-E35/100*D35,D35)</f>
        <v>0.5</v>
      </c>
      <c r="H35">
        <f>IF(E35&lt;0,D35,E35/100*D35)</f>
        <v>0.625</v>
      </c>
      <c r="I35">
        <f>IF(F35="W",H35,IF(F35="L",-G35,0))</f>
        <v>-0.5</v>
      </c>
      <c r="J35">
        <f>INT(D35)</f>
        <v>0</v>
      </c>
    </row>
    <row r="36" spans="1:10">
      <c r="A36" s="2" t="s">
        <v>212</v>
      </c>
      <c r="B36">
        <f>IFERROR(FIND("-",A36,1),FIND("+",A36,1))</f>
        <v>9</v>
      </c>
      <c r="C36">
        <f>B36+4</f>
        <v>13</v>
      </c>
      <c r="D36">
        <f>MID(A36,C36+1,FIND("X ",A36,1)-C36-1)*1</f>
        <v>1</v>
      </c>
      <c r="E36">
        <f>MID(A36,B36,4)*1</f>
        <v>125</v>
      </c>
      <c r="F36" t="str">
        <f>RIGHT(A36,1)</f>
        <v>L</v>
      </c>
      <c r="G36">
        <f>IF(E36&lt;0,-E36/100*D36,D36)</f>
        <v>1</v>
      </c>
      <c r="H36">
        <f>IF(E36&lt;0,D36,E36/100*D36)</f>
        <v>1.25</v>
      </c>
      <c r="I36">
        <f>IF(F36="W",H36,IF(F36="L",-G36,0))</f>
        <v>-1</v>
      </c>
      <c r="J36">
        <f>INT(D36)</f>
        <v>1</v>
      </c>
    </row>
    <row r="37" spans="1:10">
      <c r="A37" s="2" t="s">
        <v>214</v>
      </c>
      <c r="B37">
        <f>IFERROR(FIND("-",A37,1),FIND("+",A37,1))</f>
        <v>8</v>
      </c>
      <c r="C37">
        <f>B37+4</f>
        <v>12</v>
      </c>
      <c r="D37">
        <f>MID(A37,C37+1,FIND("X ",A37,1)-C37-1)*1</f>
        <v>2.5</v>
      </c>
      <c r="E37">
        <f>MID(A37,B37,4)*1</f>
        <v>125</v>
      </c>
      <c r="F37" t="str">
        <f>RIGHT(A37,1)</f>
        <v>L</v>
      </c>
      <c r="G37">
        <f>IF(E37&lt;0,-E37/100*D37,D37)</f>
        <v>2.5</v>
      </c>
      <c r="H37">
        <f>IF(E37&lt;0,D37,E37/100*D37)</f>
        <v>3.125</v>
      </c>
      <c r="I37">
        <f>IF(F37="W",H37,IF(F37="L",-G37,0))</f>
        <v>-2.5</v>
      </c>
      <c r="J37">
        <f>INT(D37)</f>
        <v>2</v>
      </c>
    </row>
    <row r="38" spans="1:10">
      <c r="A38" s="2" t="s">
        <v>218</v>
      </c>
      <c r="B38">
        <f>IFERROR(FIND("-",A38,1),FIND("+",A38,1))</f>
        <v>8</v>
      </c>
      <c r="C38">
        <f>B38+4</f>
        <v>12</v>
      </c>
      <c r="D38">
        <f>MID(A38,C38+1,FIND("X ",A38,1)-C38-1)*1</f>
        <v>1</v>
      </c>
      <c r="E38">
        <f>MID(A38,B38,4)*1</f>
        <v>125</v>
      </c>
      <c r="F38" t="str">
        <f>RIGHT(A38,1)</f>
        <v>W</v>
      </c>
      <c r="G38">
        <f>IF(E38&lt;0,-E38/100*D38,D38)</f>
        <v>1</v>
      </c>
      <c r="H38">
        <f>IF(E38&lt;0,D38,E38/100*D38)</f>
        <v>1.25</v>
      </c>
      <c r="I38">
        <f>IF(F38="W",H38,IF(F38="L",-G38,0))</f>
        <v>1.25</v>
      </c>
      <c r="J38">
        <f>INT(D38)</f>
        <v>1</v>
      </c>
    </row>
    <row r="39" spans="1:10">
      <c r="A39" s="2" t="s">
        <v>239</v>
      </c>
      <c r="B39">
        <f>IFERROR(FIND("-",A39,1),FIND("+",A39,1))</f>
        <v>8</v>
      </c>
      <c r="C39">
        <f>B39+4</f>
        <v>12</v>
      </c>
      <c r="D39">
        <f>MID(A39,C39+1,FIND("X ",A39,1)-C39-1)*1</f>
        <v>2</v>
      </c>
      <c r="E39">
        <f>MID(A39,B39,4)*1</f>
        <v>122</v>
      </c>
      <c r="F39" t="str">
        <f>RIGHT(A39,1)</f>
        <v>L</v>
      </c>
      <c r="G39">
        <f>IF(E39&lt;0,-E39/100*D39,D39)</f>
        <v>2</v>
      </c>
      <c r="H39">
        <f>IF(E39&lt;0,D39,E39/100*D39)</f>
        <v>2.44</v>
      </c>
      <c r="I39">
        <f>IF(F39="W",H39,IF(F39="L",-G39,0))</f>
        <v>-2</v>
      </c>
      <c r="J39">
        <f>INT(D39)</f>
        <v>2</v>
      </c>
    </row>
    <row r="40" spans="1:10">
      <c r="A40" s="2" t="s">
        <v>245</v>
      </c>
      <c r="B40">
        <f>IFERROR(FIND("-",A40,1),FIND("+",A40,1))</f>
        <v>9</v>
      </c>
      <c r="C40">
        <f>B40+4</f>
        <v>13</v>
      </c>
      <c r="D40">
        <f>MID(A40,C40+1,FIND("X ",A40,1)-C40-1)*1</f>
        <v>4</v>
      </c>
      <c r="E40">
        <f>MID(A40,B40,4)*1</f>
        <v>120</v>
      </c>
      <c r="F40" t="str">
        <f>RIGHT(A40,1)</f>
        <v>W</v>
      </c>
      <c r="G40">
        <f>IF(E40&lt;0,-E40/100*D40,D40)</f>
        <v>4</v>
      </c>
      <c r="H40">
        <f>IF(E40&lt;0,D40,E40/100*D40)</f>
        <v>4.8</v>
      </c>
      <c r="I40">
        <f>IF(F40="W",H40,IF(F40="L",-G40,0))</f>
        <v>4.8</v>
      </c>
      <c r="J40">
        <f>INT(D40)</f>
        <v>4</v>
      </c>
    </row>
    <row r="41" spans="1:10">
      <c r="A41" s="2" t="s">
        <v>221</v>
      </c>
      <c r="B41">
        <f>IFERROR(FIND("-",A41,1),FIND("+",A41,1))</f>
        <v>9</v>
      </c>
      <c r="C41">
        <f>B41+4</f>
        <v>13</v>
      </c>
      <c r="D41">
        <f>MID(A41,C41+1,FIND("X ",A41,1)-C41-1)*1</f>
        <v>2</v>
      </c>
      <c r="E41">
        <f>MID(A41,B41,4)*1</f>
        <v>120</v>
      </c>
      <c r="F41" t="str">
        <f>RIGHT(A41,1)</f>
        <v>L</v>
      </c>
      <c r="G41">
        <f>IF(E41&lt;0,-E41/100*D41,D41)</f>
        <v>2</v>
      </c>
      <c r="H41">
        <f>IF(E41&lt;0,D41,E41/100*D41)</f>
        <v>2.4</v>
      </c>
      <c r="I41">
        <f>IF(F41="W",H41,IF(F41="L",-G41,0))</f>
        <v>-2</v>
      </c>
      <c r="J41">
        <f>INT(D41)</f>
        <v>2</v>
      </c>
    </row>
    <row r="42" spans="1:10">
      <c r="A42" s="2" t="s">
        <v>82</v>
      </c>
      <c r="B42">
        <f>IFERROR(FIND("-",A42,1),FIND("+",A42,1))</f>
        <v>11</v>
      </c>
      <c r="C42">
        <f>B42+4</f>
        <v>15</v>
      </c>
      <c r="D42">
        <f>MID(A42,C42+1,FIND("X ",A42,1)-C42-1)*1</f>
        <v>2.5</v>
      </c>
      <c r="E42">
        <f>MID(A42,B42,4)*1</f>
        <v>119</v>
      </c>
      <c r="F42" t="str">
        <f>RIGHT(A42,1)</f>
        <v>W</v>
      </c>
      <c r="G42">
        <f>IF(E42&lt;0,-E42/100*D42,D42)</f>
        <v>2.5</v>
      </c>
      <c r="H42">
        <f>IF(E42&lt;0,D42,E42/100*D42)</f>
        <v>2.9749999999999996</v>
      </c>
      <c r="I42">
        <f>IF(F42="W",H42,IF(F42="L",-G42,0))</f>
        <v>2.9749999999999996</v>
      </c>
      <c r="J42">
        <f>INT(D42)</f>
        <v>2</v>
      </c>
    </row>
    <row r="43" spans="1:10">
      <c r="A43" s="2" t="s">
        <v>60</v>
      </c>
      <c r="B43">
        <f>IFERROR(FIND("-",A43,1),FIND("+",A43,1))</f>
        <v>8</v>
      </c>
      <c r="C43">
        <f>B43+4</f>
        <v>12</v>
      </c>
      <c r="D43">
        <f>MID(A43,C43+1,FIND("X ",A43,1)-C43-1)*1</f>
        <v>1</v>
      </c>
      <c r="E43">
        <f>MID(A43,B43,4)*1</f>
        <v>115</v>
      </c>
      <c r="F43" t="str">
        <f>RIGHT(A43,1)</f>
        <v>W</v>
      </c>
      <c r="G43">
        <f>IF(E43&lt;0,-E43/100*D43,D43)</f>
        <v>1</v>
      </c>
      <c r="H43">
        <f>IF(E43&lt;0,D43,E43/100*D43)</f>
        <v>1.1499999999999999</v>
      </c>
      <c r="I43">
        <f>IF(F43="W",H43,IF(F43="L",-G43,0))</f>
        <v>1.1499999999999999</v>
      </c>
      <c r="J43">
        <f>INT(D43)</f>
        <v>1</v>
      </c>
    </row>
    <row r="44" spans="1:10">
      <c r="A44" s="2" t="s">
        <v>68</v>
      </c>
      <c r="B44">
        <f>IFERROR(FIND("-",A44,1),FIND("+",A44,1))</f>
        <v>8</v>
      </c>
      <c r="C44">
        <f>B44+4</f>
        <v>12</v>
      </c>
      <c r="D44">
        <f>MID(A44,C44+1,FIND("X ",A44,1)-C44-1)*1</f>
        <v>1</v>
      </c>
      <c r="E44">
        <f>MID(A44,B44,4)*1</f>
        <v>115</v>
      </c>
      <c r="F44" t="str">
        <f>RIGHT(A44,1)</f>
        <v>W</v>
      </c>
      <c r="G44">
        <f>IF(E44&lt;0,-E44/100*D44,D44)</f>
        <v>1</v>
      </c>
      <c r="H44">
        <f>IF(E44&lt;0,D44,E44/100*D44)</f>
        <v>1.1499999999999999</v>
      </c>
      <c r="I44">
        <f>IF(F44="W",H44,IF(F44="L",-G44,0))</f>
        <v>1.1499999999999999</v>
      </c>
      <c r="J44">
        <f>INT(D44)</f>
        <v>1</v>
      </c>
    </row>
    <row r="45" spans="1:10">
      <c r="A45" s="2" t="s">
        <v>87</v>
      </c>
      <c r="B45">
        <f>IFERROR(FIND("-",A45,1),FIND("+",A45,1))</f>
        <v>8</v>
      </c>
      <c r="C45">
        <f>B45+4</f>
        <v>12</v>
      </c>
      <c r="D45">
        <f>MID(A45,C45+1,FIND("X ",A45,1)-C45-1)*1</f>
        <v>1</v>
      </c>
      <c r="E45">
        <f>MID(A45,B45,4)*1</f>
        <v>115</v>
      </c>
      <c r="F45" t="str">
        <f>RIGHT(A45,1)</f>
        <v>W</v>
      </c>
      <c r="G45">
        <f>IF(E45&lt;0,-E45/100*D45,D45)</f>
        <v>1</v>
      </c>
      <c r="H45">
        <f>IF(E45&lt;0,D45,E45/100*D45)</f>
        <v>1.1499999999999999</v>
      </c>
      <c r="I45">
        <f>IF(F45="W",H45,IF(F45="L",-G45,0))</f>
        <v>1.1499999999999999</v>
      </c>
      <c r="J45">
        <f>INT(D45)</f>
        <v>1</v>
      </c>
    </row>
    <row r="46" spans="1:10">
      <c r="A46" s="2" t="s">
        <v>122</v>
      </c>
      <c r="B46">
        <f>IFERROR(FIND("-",A46,1),FIND("+",A46,1))</f>
        <v>6</v>
      </c>
      <c r="C46">
        <f>B46+4</f>
        <v>10</v>
      </c>
      <c r="D46">
        <f>MID(A46,C46+1,FIND("X ",A46,1)-C46-1)*1</f>
        <v>1.5</v>
      </c>
      <c r="E46">
        <f>MID(A46,B46,4)*1</f>
        <v>115</v>
      </c>
      <c r="F46" t="str">
        <f>RIGHT(A46,1)</f>
        <v>W</v>
      </c>
      <c r="G46">
        <f>IF(E46&lt;0,-E46/100*D46,D46)</f>
        <v>1.5</v>
      </c>
      <c r="H46">
        <f>IF(E46&lt;0,D46,E46/100*D46)</f>
        <v>1.7249999999999999</v>
      </c>
      <c r="I46">
        <f>IF(F46="W",H46,IF(F46="L",-G46,0))</f>
        <v>1.7249999999999999</v>
      </c>
      <c r="J46">
        <f>INT(D46)</f>
        <v>1</v>
      </c>
    </row>
    <row r="47" spans="1:10">
      <c r="A47" s="2" t="s">
        <v>127</v>
      </c>
      <c r="B47">
        <f>IFERROR(FIND("-",A47,1),FIND("+",A47,1))</f>
        <v>14</v>
      </c>
      <c r="C47">
        <f>B47+4</f>
        <v>18</v>
      </c>
      <c r="D47">
        <f>MID(A47,C47+1,FIND("X ",A47,1)-C47-1)*1</f>
        <v>1</v>
      </c>
      <c r="E47">
        <f>MID(A47,B47,4)*1</f>
        <v>115</v>
      </c>
      <c r="F47" t="str">
        <f>RIGHT(A47,1)</f>
        <v>L</v>
      </c>
      <c r="G47">
        <f>IF(E47&lt;0,-E47/100*D47,D47)</f>
        <v>1</v>
      </c>
      <c r="H47">
        <f>IF(E47&lt;0,D47,E47/100*D47)</f>
        <v>1.1499999999999999</v>
      </c>
      <c r="I47">
        <f>IF(F47="W",H47,IF(F47="L",-G47,0))</f>
        <v>-1</v>
      </c>
      <c r="J47">
        <f>INT(D47)</f>
        <v>1</v>
      </c>
    </row>
    <row r="48" spans="1:10">
      <c r="A48" s="2" t="s">
        <v>136</v>
      </c>
      <c r="B48">
        <f>IFERROR(FIND("-",A48,1),FIND("+",A48,1))</f>
        <v>9</v>
      </c>
      <c r="C48">
        <f>B48+4</f>
        <v>13</v>
      </c>
      <c r="D48">
        <f>MID(A48,C48+1,FIND("X ",A48,1)-C48-1)*1</f>
        <v>4</v>
      </c>
      <c r="E48">
        <f>MID(A48,B48,4)*1</f>
        <v>115</v>
      </c>
      <c r="F48" t="str">
        <f>RIGHT(A48,1)</f>
        <v>W</v>
      </c>
      <c r="G48">
        <f>IF(E48&lt;0,-E48/100*D48,D48)</f>
        <v>4</v>
      </c>
      <c r="H48">
        <f>IF(E48&lt;0,D48,E48/100*D48)</f>
        <v>4.5999999999999996</v>
      </c>
      <c r="I48">
        <f>IF(F48="W",H48,IF(F48="L",-G48,0))</f>
        <v>4.5999999999999996</v>
      </c>
      <c r="J48">
        <f>INT(D48)</f>
        <v>4</v>
      </c>
    </row>
    <row r="49" spans="1:10">
      <c r="A49" s="2" t="s">
        <v>106</v>
      </c>
      <c r="B49">
        <f>IFERROR(FIND("-",A49,1),FIND("+",A49,1))</f>
        <v>9</v>
      </c>
      <c r="C49">
        <f>B49+4</f>
        <v>13</v>
      </c>
      <c r="D49">
        <f>MID(A49,C49+1,FIND("X ",A49,1)-C49-1)*1</f>
        <v>4.5</v>
      </c>
      <c r="E49">
        <f>MID(A49,B49,4)*1</f>
        <v>114</v>
      </c>
      <c r="F49" t="str">
        <f>RIGHT(A49,1)</f>
        <v>W</v>
      </c>
      <c r="G49">
        <f>IF(E49&lt;0,-E49/100*D49,D49)</f>
        <v>4.5</v>
      </c>
      <c r="H49">
        <f>IF(E49&lt;0,D49,E49/100*D49)</f>
        <v>5.13</v>
      </c>
      <c r="I49">
        <f>IF(F49="W",H49,IF(F49="L",-G49,0))</f>
        <v>5.13</v>
      </c>
      <c r="J49">
        <f>INT(D49)</f>
        <v>4</v>
      </c>
    </row>
    <row r="50" spans="1:10">
      <c r="A50" s="2" t="s">
        <v>123</v>
      </c>
      <c r="B50">
        <f>IFERROR(FIND("-",A50,1),FIND("+",A50,1))</f>
        <v>7</v>
      </c>
      <c r="C50">
        <f>B50+4</f>
        <v>11</v>
      </c>
      <c r="D50">
        <f>MID(A50,C50+1,FIND("X ",A50,1)-C50-1)*1</f>
        <v>1.5</v>
      </c>
      <c r="E50">
        <f>MID(A50,B50,4)*1</f>
        <v>113</v>
      </c>
      <c r="F50" t="str">
        <f>RIGHT(A50,1)</f>
        <v>W</v>
      </c>
      <c r="G50">
        <f>IF(E50&lt;0,-E50/100*D50,D50)</f>
        <v>1.5</v>
      </c>
      <c r="H50">
        <f>IF(E50&lt;0,D50,E50/100*D50)</f>
        <v>1.6949999999999998</v>
      </c>
      <c r="I50">
        <f>IF(F50="W",H50,IF(F50="L",-G50,0))</f>
        <v>1.6949999999999998</v>
      </c>
      <c r="J50">
        <f>INT(D50)</f>
        <v>1</v>
      </c>
    </row>
    <row r="51" spans="1:10">
      <c r="A51" s="2" t="s">
        <v>62</v>
      </c>
      <c r="B51">
        <f>IFERROR(FIND("-",A51,1),FIND("+",A51,1))</f>
        <v>8</v>
      </c>
      <c r="C51">
        <f>B51+4</f>
        <v>12</v>
      </c>
      <c r="D51">
        <f>MID(A51,C51+1,FIND("X ",A51,1)-C51-1)*1</f>
        <v>1.5</v>
      </c>
      <c r="E51">
        <f>MID(A51,B51,4)*1</f>
        <v>110</v>
      </c>
      <c r="F51" t="str">
        <f>RIGHT(A51,1)</f>
        <v>L</v>
      </c>
      <c r="G51">
        <f>IF(E51&lt;0,-E51/100*D51,D51)</f>
        <v>1.5</v>
      </c>
      <c r="H51">
        <f>IF(E51&lt;0,D51,E51/100*D51)</f>
        <v>1.6500000000000001</v>
      </c>
      <c r="I51">
        <f>IF(F51="W",H51,IF(F51="L",-G51,0))</f>
        <v>-1.5</v>
      </c>
      <c r="J51">
        <f>INT(D51)</f>
        <v>1</v>
      </c>
    </row>
    <row r="52" spans="1:10">
      <c r="A52" s="2" t="s">
        <v>116</v>
      </c>
      <c r="B52">
        <f>IFERROR(FIND("-",A52,1),FIND("+",A52,1))</f>
        <v>9</v>
      </c>
      <c r="C52">
        <f>B52+4</f>
        <v>13</v>
      </c>
      <c r="D52">
        <f>MID(A52,C52+1,FIND("X ",A52,1)-C52-1)*1</f>
        <v>1.5</v>
      </c>
      <c r="E52">
        <f>MID(A52,B52,4)*1</f>
        <v>110</v>
      </c>
      <c r="F52" t="str">
        <f>RIGHT(A52,1)</f>
        <v>L</v>
      </c>
      <c r="G52">
        <f>IF(E52&lt;0,-E52/100*D52,D52)</f>
        <v>1.5</v>
      </c>
      <c r="H52">
        <f>IF(E52&lt;0,D52,E52/100*D52)</f>
        <v>1.6500000000000001</v>
      </c>
      <c r="I52">
        <f>IF(F52="W",H52,IF(F52="L",-G52,0))</f>
        <v>-1.5</v>
      </c>
      <c r="J52">
        <f>INT(D52)</f>
        <v>1</v>
      </c>
    </row>
    <row r="53" spans="1:10">
      <c r="A53" s="2" t="s">
        <v>138</v>
      </c>
      <c r="B53">
        <f>IFERROR(FIND("-",A53,1),FIND("+",A53,1))</f>
        <v>11</v>
      </c>
      <c r="C53">
        <f>B53+4</f>
        <v>15</v>
      </c>
      <c r="D53">
        <f>MID(A53,C53+1,FIND("X ",A53,1)-C53-1)*1</f>
        <v>3.5</v>
      </c>
      <c r="E53">
        <f>MID(A53,B53,4)*1</f>
        <v>110</v>
      </c>
      <c r="F53" t="str">
        <f>RIGHT(A53,1)</f>
        <v>L</v>
      </c>
      <c r="G53">
        <f>IF(E53&lt;0,-E53/100*D53,D53)</f>
        <v>3.5</v>
      </c>
      <c r="H53">
        <f>IF(E53&lt;0,D53,E53/100*D53)</f>
        <v>3.8500000000000005</v>
      </c>
      <c r="I53">
        <f>IF(F53="W",H53,IF(F53="L",-G53,0))</f>
        <v>-3.5</v>
      </c>
      <c r="J53">
        <f>INT(D53)</f>
        <v>3</v>
      </c>
    </row>
    <row r="54" spans="1:10">
      <c r="A54" s="2" t="s">
        <v>190</v>
      </c>
      <c r="B54">
        <f>IFERROR(FIND("-",A54,1),FIND("+",A54,1))</f>
        <v>6</v>
      </c>
      <c r="C54">
        <f>B54+4</f>
        <v>10</v>
      </c>
      <c r="D54">
        <f>MID(A54,C54+1,FIND("X ",A54,1)-C54-1)*1</f>
        <v>2.5</v>
      </c>
      <c r="E54">
        <f>MID(A54,B54,4)*1</f>
        <v>110</v>
      </c>
      <c r="F54" t="str">
        <f>RIGHT(A54,1)</f>
        <v>L</v>
      </c>
      <c r="G54">
        <f>IF(E54&lt;0,-E54/100*D54,D54)</f>
        <v>2.5</v>
      </c>
      <c r="H54">
        <f>IF(E54&lt;0,D54,E54/100*D54)</f>
        <v>2.75</v>
      </c>
      <c r="I54">
        <f>IF(F54="W",H54,IF(F54="L",-G54,0))</f>
        <v>-2.5</v>
      </c>
      <c r="J54">
        <f>INT(D54)</f>
        <v>2</v>
      </c>
    </row>
    <row r="55" spans="1:10">
      <c r="A55" s="2" t="s">
        <v>193</v>
      </c>
      <c r="B55">
        <f>IFERROR(FIND("-",A55,1),FIND("+",A55,1))</f>
        <v>9</v>
      </c>
      <c r="C55">
        <f>B55+4</f>
        <v>13</v>
      </c>
      <c r="D55">
        <f>MID(A55,C55+1,FIND("X ",A55,1)-C55-1)*1</f>
        <v>2.5</v>
      </c>
      <c r="E55">
        <f>MID(A55,B55,4)*1</f>
        <v>110</v>
      </c>
      <c r="F55" t="str">
        <f>RIGHT(A55,1)</f>
        <v>L</v>
      </c>
      <c r="G55">
        <f>IF(E55&lt;0,-E55/100*D55,D55)</f>
        <v>2.5</v>
      </c>
      <c r="H55">
        <f>IF(E55&lt;0,D55,E55/100*D55)</f>
        <v>2.75</v>
      </c>
      <c r="I55">
        <f>IF(F55="W",H55,IF(F55="L",-G55,0))</f>
        <v>-2.5</v>
      </c>
      <c r="J55">
        <f>INT(D55)</f>
        <v>2</v>
      </c>
    </row>
    <row r="56" spans="1:10">
      <c r="A56" s="2" t="s">
        <v>194</v>
      </c>
      <c r="B56">
        <f>IFERROR(FIND("-",A56,1),FIND("+",A56,1))</f>
        <v>9</v>
      </c>
      <c r="C56">
        <f>B56+4</f>
        <v>13</v>
      </c>
      <c r="D56">
        <f>MID(A56,C56+1,FIND("X ",A56,1)-C56-1)*1</f>
        <v>5.5</v>
      </c>
      <c r="E56">
        <f>MID(A56,B56,4)*1</f>
        <v>110</v>
      </c>
      <c r="F56" t="str">
        <f>RIGHT(A56,1)</f>
        <v>W</v>
      </c>
      <c r="G56">
        <f>IF(E56&lt;0,-E56/100*D56,D56)</f>
        <v>5.5</v>
      </c>
      <c r="H56">
        <f>IF(E56&lt;0,D56,E56/100*D56)</f>
        <v>6.0500000000000007</v>
      </c>
      <c r="I56">
        <f>IF(F56="W",H56,IF(F56="L",-G56,0))</f>
        <v>6.0500000000000007</v>
      </c>
      <c r="J56">
        <f>INT(D56)</f>
        <v>5</v>
      </c>
    </row>
    <row r="57" spans="1:10">
      <c r="A57" s="1" t="s">
        <v>42</v>
      </c>
      <c r="B57">
        <f>IFERROR(FIND("-",A57,1),FIND("+",A57,1))</f>
        <v>8</v>
      </c>
      <c r="C57">
        <f>B57+4</f>
        <v>12</v>
      </c>
      <c r="D57">
        <f>MID(A57,C57+1,FIND("X ",A57,1)-C57-1)*1</f>
        <v>3</v>
      </c>
      <c r="E57">
        <f>MID(A57,B57,4)*1</f>
        <v>108</v>
      </c>
      <c r="F57" t="str">
        <f>RIGHT(A57,1)</f>
        <v>W</v>
      </c>
      <c r="G57">
        <f>IF(E57&lt;0,-E57/100*D57,D57)</f>
        <v>3</v>
      </c>
      <c r="H57">
        <f>IF(E57&lt;0,D57,E57/100*D57)</f>
        <v>3.24</v>
      </c>
      <c r="I57">
        <f>IF(F57="W",H57,IF(F57="L",-G57,0))</f>
        <v>3.24</v>
      </c>
      <c r="J57">
        <f>INT(D57)</f>
        <v>3</v>
      </c>
    </row>
    <row r="58" spans="1:10">
      <c r="A58" s="1" t="s">
        <v>23</v>
      </c>
      <c r="B58">
        <f>IFERROR(FIND("-",A58,1),FIND("+",A58,1))</f>
        <v>11</v>
      </c>
      <c r="C58">
        <f>B58+4</f>
        <v>15</v>
      </c>
      <c r="D58">
        <f>MID(A58,C58+1,FIND("X ",A58,1)-C58-1)*1</f>
        <v>1.5</v>
      </c>
      <c r="E58">
        <f>MID(A58,B58,4)*1</f>
        <v>105</v>
      </c>
      <c r="F58" t="str">
        <f>RIGHT(A58,1)</f>
        <v>W</v>
      </c>
      <c r="G58">
        <f>IF(E58&lt;0,-E58/100*D58,D58)</f>
        <v>1.5</v>
      </c>
      <c r="H58">
        <f>IF(E58&lt;0,D58,E58/100*D58)</f>
        <v>1.5750000000000002</v>
      </c>
      <c r="I58">
        <f>IF(F58="W",H58,IF(F58="L",-G58,0))</f>
        <v>1.5750000000000002</v>
      </c>
      <c r="J58">
        <f>INT(D58)</f>
        <v>1</v>
      </c>
    </row>
    <row r="59" spans="1:10">
      <c r="A59" s="1" t="s">
        <v>33</v>
      </c>
      <c r="B59">
        <f>IFERROR(FIND("-",A59,1),FIND("+",A59,1))</f>
        <v>8</v>
      </c>
      <c r="C59">
        <f>B59+4</f>
        <v>12</v>
      </c>
      <c r="D59">
        <f>MID(A59,C59+1,FIND("X ",A59,1)-C59-1)*1</f>
        <v>2</v>
      </c>
      <c r="E59">
        <f>MID(A59,B59,4)*1</f>
        <v>105</v>
      </c>
      <c r="F59" t="str">
        <f>RIGHT(A59,1)</f>
        <v>L</v>
      </c>
      <c r="G59">
        <f>IF(E59&lt;0,-E59/100*D59,D59)</f>
        <v>2</v>
      </c>
      <c r="H59">
        <f>IF(E59&lt;0,D59,E59/100*D59)</f>
        <v>2.1</v>
      </c>
      <c r="I59">
        <f>IF(F59="W",H59,IF(F59="L",-G59,0))</f>
        <v>-2</v>
      </c>
      <c r="J59">
        <f>INT(D59)</f>
        <v>2</v>
      </c>
    </row>
    <row r="60" spans="1:10">
      <c r="A60" s="1" t="s">
        <v>45</v>
      </c>
      <c r="B60">
        <f>IFERROR(FIND("-",A60,1),FIND("+",A60,1))</f>
        <v>11</v>
      </c>
      <c r="C60">
        <f>B60+4</f>
        <v>15</v>
      </c>
      <c r="D60">
        <f>MID(A60,C60+1,FIND("X ",A60,1)-C60-1)*1</f>
        <v>2</v>
      </c>
      <c r="E60">
        <f>MID(A60,B60,4)*1</f>
        <v>105</v>
      </c>
      <c r="F60" t="str">
        <f>RIGHT(A60,1)</f>
        <v>L</v>
      </c>
      <c r="G60">
        <f>IF(E60&lt;0,-E60/100*D60,D60)</f>
        <v>2</v>
      </c>
      <c r="H60">
        <f>IF(E60&lt;0,D60,E60/100*D60)</f>
        <v>2.1</v>
      </c>
      <c r="I60">
        <f>IF(F60="W",H60,IF(F60="L",-G60,0))</f>
        <v>-2</v>
      </c>
      <c r="J60">
        <f>INT(D60)</f>
        <v>2</v>
      </c>
    </row>
    <row r="61" spans="1:10">
      <c r="A61" s="2" t="s">
        <v>61</v>
      </c>
      <c r="B61">
        <f>IFERROR(FIND("-",A61,1),FIND("+",A61,1))</f>
        <v>8</v>
      </c>
      <c r="C61">
        <f>B61+4</f>
        <v>12</v>
      </c>
      <c r="D61">
        <f>MID(A61,C61+1,FIND("X ",A61,1)-C61-1)*1</f>
        <v>6.5</v>
      </c>
      <c r="E61">
        <f>MID(A61,B61,4)*1</f>
        <v>105</v>
      </c>
      <c r="F61" t="str">
        <f>RIGHT(A61,1)</f>
        <v>L</v>
      </c>
      <c r="G61">
        <f>IF(E61&lt;0,-E61/100*D61,D61)</f>
        <v>6.5</v>
      </c>
      <c r="H61">
        <f>IF(E61&lt;0,D61,E61/100*D61)</f>
        <v>6.8250000000000002</v>
      </c>
      <c r="I61">
        <f>IF(F61="W",H61,IF(F61="L",-G61,0))</f>
        <v>-6.5</v>
      </c>
      <c r="J61">
        <f>INT(D61)</f>
        <v>6</v>
      </c>
    </row>
    <row r="62" spans="1:10">
      <c r="A62" s="1" t="s">
        <v>46</v>
      </c>
      <c r="B62">
        <f>IFERROR(FIND("-",A62,1),FIND("+",A62,1))</f>
        <v>9</v>
      </c>
      <c r="C62">
        <f>B62+4</f>
        <v>13</v>
      </c>
      <c r="D62">
        <f>MID(A62,C62+1,FIND("X ",A62,1)-C62-1)*1</f>
        <v>1</v>
      </c>
      <c r="E62">
        <f>MID(A62,B62,4)*1</f>
        <v>105</v>
      </c>
      <c r="F62" t="str">
        <f>RIGHT(A62,1)</f>
        <v>W</v>
      </c>
      <c r="G62">
        <f>IF(E62&lt;0,-E62/100*D62,D62)</f>
        <v>1</v>
      </c>
      <c r="H62">
        <f>IF(E62&lt;0,D62,E62/100*D62)</f>
        <v>1.05</v>
      </c>
      <c r="I62">
        <f>IF(F62="W",H62,IF(F62="L",-G62,0))</f>
        <v>1.05</v>
      </c>
      <c r="J62">
        <f>INT(D62)</f>
        <v>1</v>
      </c>
    </row>
    <row r="63" spans="1:10">
      <c r="A63" s="1" t="s">
        <v>51</v>
      </c>
      <c r="B63">
        <f>IFERROR(FIND("-",A63,1),FIND("+",A63,1))</f>
        <v>6</v>
      </c>
      <c r="C63">
        <f>B63+4</f>
        <v>10</v>
      </c>
      <c r="D63">
        <f>MID(A63,C63+1,FIND("X ",A63,1)-C63-1)*1</f>
        <v>2</v>
      </c>
      <c r="E63">
        <f>MID(A63,B63,4)*1</f>
        <v>105</v>
      </c>
      <c r="F63" t="str">
        <f>RIGHT(A63,1)</f>
        <v>W</v>
      </c>
      <c r="G63">
        <f>IF(E63&lt;0,-E63/100*D63,D63)</f>
        <v>2</v>
      </c>
      <c r="H63">
        <f>IF(E63&lt;0,D63,E63/100*D63)</f>
        <v>2.1</v>
      </c>
      <c r="I63">
        <f>IF(F63="W",H63,IF(F63="L",-G63,0))</f>
        <v>2.1</v>
      </c>
      <c r="J63">
        <f>INT(D63)</f>
        <v>2</v>
      </c>
    </row>
    <row r="64" spans="1:10">
      <c r="A64" s="2" t="s">
        <v>79</v>
      </c>
      <c r="B64">
        <f>IFERROR(FIND("-",A64,1),FIND("+",A64,1))</f>
        <v>6</v>
      </c>
      <c r="C64">
        <f>B64+4</f>
        <v>10</v>
      </c>
      <c r="D64">
        <f>MID(A64,C64+1,FIND("X ",A64,1)-C64-1)*1</f>
        <v>3</v>
      </c>
      <c r="E64">
        <f>MID(A64,B64,4)*1</f>
        <v>105</v>
      </c>
      <c r="F64" t="str">
        <f>RIGHT(A64,1)</f>
        <v>L</v>
      </c>
      <c r="G64">
        <f>IF(E64&lt;0,-E64/100*D64,D64)</f>
        <v>3</v>
      </c>
      <c r="H64">
        <f>IF(E64&lt;0,D64,E64/100*D64)</f>
        <v>3.1500000000000004</v>
      </c>
      <c r="I64">
        <f>IF(F64="W",H64,IF(F64="L",-G64,0))</f>
        <v>-3</v>
      </c>
      <c r="J64">
        <f>INT(D64)</f>
        <v>3</v>
      </c>
    </row>
    <row r="65" spans="1:10">
      <c r="A65" s="2" t="s">
        <v>89</v>
      </c>
      <c r="B65">
        <f>IFERROR(FIND("-",A65,1),FIND("+",A65,1))</f>
        <v>9</v>
      </c>
      <c r="C65">
        <f>B65+4</f>
        <v>13</v>
      </c>
      <c r="D65">
        <f>MID(A65,C65+1,FIND("X ",A65,1)-C65-1)*1</f>
        <v>3</v>
      </c>
      <c r="E65">
        <f>MID(A65,B65,4)*1</f>
        <v>105</v>
      </c>
      <c r="F65" t="str">
        <f>RIGHT(A65,1)</f>
        <v>L</v>
      </c>
      <c r="G65">
        <f>IF(E65&lt;0,-E65/100*D65,D65)</f>
        <v>3</v>
      </c>
      <c r="H65">
        <f>IF(E65&lt;0,D65,E65/100*D65)</f>
        <v>3.1500000000000004</v>
      </c>
      <c r="I65">
        <f>IF(F65="W",H65,IF(F65="L",-G65,0))</f>
        <v>-3</v>
      </c>
      <c r="J65">
        <f>INT(D65)</f>
        <v>3</v>
      </c>
    </row>
    <row r="66" spans="1:10">
      <c r="A66" s="2" t="s">
        <v>90</v>
      </c>
      <c r="B66">
        <f>IFERROR(FIND("-",A66,1),FIND("+",A66,1))</f>
        <v>6</v>
      </c>
      <c r="C66">
        <f>B66+4</f>
        <v>10</v>
      </c>
      <c r="D66">
        <f>MID(A66,C66+1,FIND("X ",A66,1)-C66-1)*1</f>
        <v>1</v>
      </c>
      <c r="E66">
        <f>MID(A66,B66,4)*1</f>
        <v>105</v>
      </c>
      <c r="F66" t="str">
        <f>RIGHT(A66,1)</f>
        <v>P</v>
      </c>
      <c r="G66">
        <f>IF(E66&lt;0,-E66/100*D66,D66)</f>
        <v>1</v>
      </c>
      <c r="H66">
        <f>IF(E66&lt;0,D66,E66/100*D66)</f>
        <v>1.05</v>
      </c>
      <c r="I66">
        <f>IF(F66="W",H66,IF(F66="L",-G66,0))</f>
        <v>0</v>
      </c>
      <c r="J66">
        <f>INT(D66)</f>
        <v>1</v>
      </c>
    </row>
    <row r="67" spans="1:10">
      <c r="A67" s="2" t="s">
        <v>135</v>
      </c>
      <c r="B67">
        <f>IFERROR(FIND("-",A67,1),FIND("+",A67,1))</f>
        <v>9</v>
      </c>
      <c r="C67">
        <f>B67+4</f>
        <v>13</v>
      </c>
      <c r="D67">
        <f>MID(A67,C67+1,FIND("X ",A67,1)-C67-1)*1</f>
        <v>4.5</v>
      </c>
      <c r="E67">
        <f>MID(A67,B67,4)*1</f>
        <v>105</v>
      </c>
      <c r="F67" t="str">
        <f>RIGHT(A67,1)</f>
        <v>L</v>
      </c>
      <c r="G67">
        <f>IF(E67&lt;0,-E67/100*D67,D67)</f>
        <v>4.5</v>
      </c>
      <c r="H67">
        <f>IF(E67&lt;0,D67,E67/100*D67)</f>
        <v>4.7250000000000005</v>
      </c>
      <c r="I67">
        <f>IF(F67="W",H67,IF(F67="L",-G67,0))</f>
        <v>-4.5</v>
      </c>
      <c r="J67">
        <f>INT(D67)</f>
        <v>4</v>
      </c>
    </row>
    <row r="68" spans="1:10">
      <c r="A68" s="2" t="s">
        <v>161</v>
      </c>
      <c r="B68">
        <f>IFERROR(FIND("-",A68,1),FIND("+",A68,1))</f>
        <v>11</v>
      </c>
      <c r="C68">
        <f>B68+4</f>
        <v>15</v>
      </c>
      <c r="D68">
        <f>MID(A68,C68+1,FIND("X ",A68,1)-C68-1)*1</f>
        <v>3</v>
      </c>
      <c r="E68">
        <f>MID(A68,B68,4)*1</f>
        <v>105</v>
      </c>
      <c r="F68" t="str">
        <f>RIGHT(A68,1)</f>
        <v>L</v>
      </c>
      <c r="G68">
        <f>IF(E68&lt;0,-E68/100*D68,D68)</f>
        <v>3</v>
      </c>
      <c r="H68">
        <f>IF(E68&lt;0,D68,E68/100*D68)</f>
        <v>3.1500000000000004</v>
      </c>
      <c r="I68">
        <f>IF(F68="W",H68,IF(F68="L",-G68,0))</f>
        <v>-3</v>
      </c>
      <c r="J68">
        <f>INT(D68)</f>
        <v>3</v>
      </c>
    </row>
    <row r="69" spans="1:10">
      <c r="A69" s="2" t="s">
        <v>168</v>
      </c>
      <c r="B69">
        <f>IFERROR(FIND("-",A69,1),FIND("+",A69,1))</f>
        <v>11</v>
      </c>
      <c r="C69">
        <f>B69+4</f>
        <v>15</v>
      </c>
      <c r="D69">
        <f>MID(A69,C69+1,FIND("X ",A69,1)-C69-1)*1</f>
        <v>1.5</v>
      </c>
      <c r="E69">
        <f>MID(A69,B69,4)*1</f>
        <v>105</v>
      </c>
      <c r="F69" t="str">
        <f>RIGHT(A69,1)</f>
        <v>W</v>
      </c>
      <c r="G69">
        <f>IF(E69&lt;0,-E69/100*D69,D69)</f>
        <v>1.5</v>
      </c>
      <c r="H69">
        <f>IF(E69&lt;0,D69,E69/100*D69)</f>
        <v>1.5750000000000002</v>
      </c>
      <c r="I69">
        <f>IF(F69="W",H69,IF(F69="L",-G69,0))</f>
        <v>1.5750000000000002</v>
      </c>
      <c r="J69">
        <f>INT(D69)</f>
        <v>1</v>
      </c>
    </row>
    <row r="70" spans="1:10">
      <c r="A70" s="2" t="s">
        <v>183</v>
      </c>
      <c r="B70">
        <f>IFERROR(FIND("-",A70,1),FIND("+",A70,1))</f>
        <v>9</v>
      </c>
      <c r="C70">
        <f>B70+4</f>
        <v>13</v>
      </c>
      <c r="D70">
        <f>MID(A70,C70+1,FIND("X ",A70,1)-C70-1)*1</f>
        <v>3.5</v>
      </c>
      <c r="E70">
        <f>MID(A70,B70,4)*1</f>
        <v>105</v>
      </c>
      <c r="F70" t="str">
        <f>RIGHT(A70,1)</f>
        <v>W</v>
      </c>
      <c r="G70">
        <f>IF(E70&lt;0,-E70/100*D70,D70)</f>
        <v>3.5</v>
      </c>
      <c r="H70">
        <f>IF(E70&lt;0,D70,E70/100*D70)</f>
        <v>3.6750000000000003</v>
      </c>
      <c r="I70">
        <f>IF(F70="W",H70,IF(F70="L",-G70,0))</f>
        <v>3.6750000000000003</v>
      </c>
      <c r="J70">
        <f>INT(D70)</f>
        <v>3</v>
      </c>
    </row>
    <row r="71" spans="1:10">
      <c r="A71" s="2" t="s">
        <v>184</v>
      </c>
      <c r="B71">
        <f>IFERROR(FIND("-",A71,1),FIND("+",A71,1))</f>
        <v>9</v>
      </c>
      <c r="C71">
        <f>B71+4</f>
        <v>13</v>
      </c>
      <c r="D71">
        <f>MID(A71,C71+1,FIND("X ",A71,1)-C71-1)*1</f>
        <v>4.5</v>
      </c>
      <c r="E71">
        <f>MID(A71,B71,4)*1</f>
        <v>105</v>
      </c>
      <c r="F71" t="str">
        <f>RIGHT(A71,1)</f>
        <v>L</v>
      </c>
      <c r="G71">
        <f>IF(E71&lt;0,-E71/100*D71,D71)</f>
        <v>4.5</v>
      </c>
      <c r="H71">
        <f>IF(E71&lt;0,D71,E71/100*D71)</f>
        <v>4.7250000000000005</v>
      </c>
      <c r="I71">
        <f>IF(F71="W",H71,IF(F71="L",-G71,0))</f>
        <v>-4.5</v>
      </c>
      <c r="J71">
        <f>INT(D71)</f>
        <v>4</v>
      </c>
    </row>
    <row r="72" spans="1:10">
      <c r="A72" s="2" t="s">
        <v>246</v>
      </c>
      <c r="B72">
        <f>IFERROR(FIND("-",A72,1),FIND("+",A72,1))</f>
        <v>9</v>
      </c>
      <c r="C72">
        <f>B72+4</f>
        <v>13</v>
      </c>
      <c r="D72">
        <f>MID(A72,C72+1,FIND("X ",A72,1)-C72-1)*1</f>
        <v>2</v>
      </c>
      <c r="E72">
        <f>MID(A72,B72,4)*1</f>
        <v>105</v>
      </c>
      <c r="F72" t="str">
        <f>RIGHT(A72,1)</f>
        <v>W</v>
      </c>
      <c r="G72">
        <f>IF(E72&lt;0,-E72/100*D72,D72)</f>
        <v>2</v>
      </c>
      <c r="H72">
        <f>IF(E72&lt;0,D72,E72/100*D72)</f>
        <v>2.1</v>
      </c>
      <c r="I72">
        <f>IF(F72="W",H72,IF(F72="L",-G72,0))</f>
        <v>2.1</v>
      </c>
      <c r="J72">
        <f>INT(D72)</f>
        <v>2</v>
      </c>
    </row>
    <row r="73" spans="1:10">
      <c r="A73" s="2" t="s">
        <v>211</v>
      </c>
      <c r="B73">
        <f>IFERROR(FIND("-",A73,1),FIND("+",A73,1))</f>
        <v>8</v>
      </c>
      <c r="C73">
        <f>B73+4</f>
        <v>12</v>
      </c>
      <c r="D73">
        <f>MID(A73,C73+1,FIND("X ",A73,1)-C73-1)*1</f>
        <v>0.5</v>
      </c>
      <c r="E73">
        <f>MID(A73,B73,4)*1</f>
        <v>105</v>
      </c>
      <c r="F73" t="str">
        <f>RIGHT(A73,1)</f>
        <v>W</v>
      </c>
      <c r="G73">
        <f>IF(E73&lt;0,-E73/100*D73,D73)</f>
        <v>0.5</v>
      </c>
      <c r="H73">
        <f>IF(E73&lt;0,D73,E73/100*D73)</f>
        <v>0.52500000000000002</v>
      </c>
      <c r="I73">
        <f>IF(F73="W",H73,IF(F73="L",-G73,0))</f>
        <v>0.52500000000000002</v>
      </c>
      <c r="J73">
        <f>INT(D73)</f>
        <v>0</v>
      </c>
    </row>
    <row r="74" spans="1:10">
      <c r="A74" s="1" t="s">
        <v>44</v>
      </c>
      <c r="B74">
        <f>IFERROR(FIND("-",A74,1),FIND("+",A74,1))</f>
        <v>11</v>
      </c>
      <c r="C74">
        <f>B74+4</f>
        <v>15</v>
      </c>
      <c r="D74">
        <f>MID(A74,C74+1,FIND("X ",A74,1)-C74-1)*1</f>
        <v>2</v>
      </c>
      <c r="E74">
        <f>MID(A74,B74,4)*1</f>
        <v>102</v>
      </c>
      <c r="F74" t="str">
        <f>RIGHT(A74,1)</f>
        <v>L</v>
      </c>
      <c r="G74">
        <f>IF(E74&lt;0,-E74/100*D74,D74)</f>
        <v>2</v>
      </c>
      <c r="H74">
        <f>IF(E74&lt;0,D74,E74/100*D74)</f>
        <v>2.04</v>
      </c>
      <c r="I74">
        <f>IF(F74="W",H74,IF(F74="L",-G74,0))</f>
        <v>-2</v>
      </c>
      <c r="J74">
        <f>INT(D74)</f>
        <v>2</v>
      </c>
    </row>
    <row r="75" spans="1:10">
      <c r="A75" s="1" t="s">
        <v>32</v>
      </c>
      <c r="B75">
        <f>IFERROR(FIND("-",A75,1),FIND("+",A75,1))</f>
        <v>11</v>
      </c>
      <c r="C75">
        <f>B75+4</f>
        <v>15</v>
      </c>
      <c r="D75">
        <f>MID(A75,C75+1,FIND("X ",A75,1)-C75-1)*1</f>
        <v>3</v>
      </c>
      <c r="E75">
        <f>MID(A75,B75,4)*1</f>
        <v>101</v>
      </c>
      <c r="F75" t="str">
        <f>RIGHT(A75,1)</f>
        <v>L</v>
      </c>
      <c r="G75">
        <f>IF(E75&lt;0,-E75/100*D75,D75)</f>
        <v>3</v>
      </c>
      <c r="H75">
        <f>IF(E75&lt;0,D75,E75/100*D75)</f>
        <v>3.0300000000000002</v>
      </c>
      <c r="I75">
        <f>IF(F75="W",H75,IF(F75="L",-G75,0))</f>
        <v>-3</v>
      </c>
      <c r="J75">
        <f>INT(D75)</f>
        <v>3</v>
      </c>
    </row>
    <row r="76" spans="1:10">
      <c r="A76" s="2" t="s">
        <v>224</v>
      </c>
      <c r="B76">
        <f>IFERROR(FIND("-",A76,1),FIND("+",A76,1))</f>
        <v>6</v>
      </c>
      <c r="C76">
        <f>B76+4</f>
        <v>10</v>
      </c>
      <c r="D76">
        <f>MID(A76,C76+1,FIND("X ",A76,1)-C76-1)*1</f>
        <v>2.5</v>
      </c>
      <c r="E76">
        <f>MID(A76,B76,4)*1</f>
        <v>100</v>
      </c>
      <c r="F76" t="str">
        <f>RIGHT(A76,1)</f>
        <v>L</v>
      </c>
      <c r="G76">
        <f>IF(E76&lt;0,-E76/100*D76,D76)</f>
        <v>2.5</v>
      </c>
      <c r="H76">
        <f>IF(E76&lt;0,D76,E76/100*D76)</f>
        <v>2.5</v>
      </c>
      <c r="I76">
        <f>IF(F76="W",H76,IF(F76="L",-G76,0))</f>
        <v>-2.5</v>
      </c>
      <c r="J76">
        <f>INT(D76)</f>
        <v>2</v>
      </c>
    </row>
    <row r="77" spans="1:10">
      <c r="A77" s="2" t="s">
        <v>225</v>
      </c>
      <c r="B77">
        <f>IFERROR(FIND("-",A77,1),FIND("+",A77,1))</f>
        <v>6</v>
      </c>
      <c r="C77">
        <f>B77+4</f>
        <v>10</v>
      </c>
      <c r="D77">
        <f>MID(A77,C77+1,FIND("X ",A77,1)-C77-1)*1</f>
        <v>1</v>
      </c>
      <c r="E77">
        <f>MID(A77,B77,4)*1</f>
        <v>100</v>
      </c>
      <c r="F77" t="str">
        <f>RIGHT(A77,1)</f>
        <v>L</v>
      </c>
      <c r="G77">
        <f>IF(E77&lt;0,-E77/100*D77,D77)</f>
        <v>1</v>
      </c>
      <c r="H77">
        <f>IF(E77&lt;0,D77,E77/100*D77)</f>
        <v>1</v>
      </c>
      <c r="I77">
        <f>IF(F77="W",H77,IF(F77="L",-G77,0))</f>
        <v>-1</v>
      </c>
      <c r="J77">
        <f>INT(D77)</f>
        <v>1</v>
      </c>
    </row>
    <row r="78" spans="1:10">
      <c r="A78" s="2" t="s">
        <v>226</v>
      </c>
      <c r="B78">
        <f>IFERROR(FIND("-",A78,1),FIND("+",A78,1))</f>
        <v>8</v>
      </c>
      <c r="C78">
        <f>B78+4</f>
        <v>12</v>
      </c>
      <c r="D78">
        <f>MID(A78,C78+1,FIND("X ",A78,1)-C78-1)*1</f>
        <v>1.5</v>
      </c>
      <c r="E78">
        <f>MID(A78,B78,4)*1</f>
        <v>100</v>
      </c>
      <c r="F78" t="str">
        <f>RIGHT(A78,1)</f>
        <v>L</v>
      </c>
      <c r="G78">
        <f>IF(E78&lt;0,-E78/100*D78,D78)</f>
        <v>1.5</v>
      </c>
      <c r="H78">
        <f>IF(E78&lt;0,D78,E78/100*D78)</f>
        <v>1.5</v>
      </c>
      <c r="I78">
        <f>IF(F78="W",H78,IF(F78="L",-G78,0))</f>
        <v>-1.5</v>
      </c>
      <c r="J78">
        <f>INT(D78)</f>
        <v>1</v>
      </c>
    </row>
    <row r="79" spans="1:10">
      <c r="A79" s="2" t="s">
        <v>227</v>
      </c>
      <c r="B79">
        <f>IFERROR(FIND("-",A79,1),FIND("+",A79,1))</f>
        <v>9</v>
      </c>
      <c r="C79">
        <f>B79+4</f>
        <v>13</v>
      </c>
      <c r="D79">
        <f>MID(A79,C79+1,FIND("X ",A79,1)-C79-1)*1</f>
        <v>1</v>
      </c>
      <c r="E79">
        <f>MID(A79,B79,4)*1</f>
        <v>100</v>
      </c>
      <c r="F79" t="str">
        <f>RIGHT(A79,1)</f>
        <v>W</v>
      </c>
      <c r="G79">
        <f>IF(E79&lt;0,-E79/100*D79,D79)</f>
        <v>1</v>
      </c>
      <c r="H79">
        <f>IF(E79&lt;0,D79,E79/100*D79)</f>
        <v>1</v>
      </c>
      <c r="I79">
        <f>IF(F79="W",H79,IF(F79="L",-G79,0))</f>
        <v>1</v>
      </c>
      <c r="J79">
        <f>INT(D79)</f>
        <v>1</v>
      </c>
    </row>
    <row r="80" spans="1:10">
      <c r="A80" s="2" t="s">
        <v>225</v>
      </c>
      <c r="B80">
        <f>IFERROR(FIND("-",A80,1),FIND("+",A80,1))</f>
        <v>6</v>
      </c>
      <c r="C80">
        <f>B80+4</f>
        <v>10</v>
      </c>
      <c r="D80">
        <f>MID(A80,C80+1,FIND("X ",A80,1)-C80-1)*1</f>
        <v>1</v>
      </c>
      <c r="E80">
        <f>MID(A80,B80,4)*1</f>
        <v>100</v>
      </c>
      <c r="F80" t="str">
        <f>RIGHT(A80,1)</f>
        <v>L</v>
      </c>
      <c r="G80">
        <f>IF(E80&lt;0,-E80/100*D80,D80)</f>
        <v>1</v>
      </c>
      <c r="H80">
        <f>IF(E80&lt;0,D80,E80/100*D80)</f>
        <v>1</v>
      </c>
      <c r="I80">
        <f>IF(F80="W",H80,IF(F80="L",-G80,0))</f>
        <v>-1</v>
      </c>
      <c r="J80">
        <f>INT(D80)</f>
        <v>1</v>
      </c>
    </row>
    <row r="81" spans="1:10">
      <c r="A81" s="2" t="s">
        <v>228</v>
      </c>
      <c r="B81">
        <f>IFERROR(FIND("-",A81,1),FIND("+",A81,1))</f>
        <v>6</v>
      </c>
      <c r="C81">
        <f>B81+4</f>
        <v>10</v>
      </c>
      <c r="D81">
        <f>MID(A81,C81+1,FIND("X ",A81,1)-C81-1)*1</f>
        <v>3</v>
      </c>
      <c r="E81">
        <f>MID(A81,B81,4)*1</f>
        <v>100</v>
      </c>
      <c r="F81" t="str">
        <f>RIGHT(A81,1)</f>
        <v>W</v>
      </c>
      <c r="G81">
        <f>IF(E81&lt;0,-E81/100*D81,D81)</f>
        <v>3</v>
      </c>
      <c r="H81">
        <f>IF(E81&lt;0,D81,E81/100*D81)</f>
        <v>3</v>
      </c>
      <c r="I81">
        <f>IF(F81="W",H81,IF(F81="L",-G81,0))</f>
        <v>3</v>
      </c>
      <c r="J81">
        <f>INT(D81)</f>
        <v>3</v>
      </c>
    </row>
    <row r="82" spans="1:10">
      <c r="A82" s="1" t="s">
        <v>20</v>
      </c>
      <c r="B82">
        <f>IFERROR(FIND("-",A82,1),FIND("+",A82,1))</f>
        <v>10</v>
      </c>
      <c r="C82">
        <f>B82+4</f>
        <v>14</v>
      </c>
      <c r="D82">
        <f>MID(A82,C82+1,FIND("X ",A82,1)-C82-1)*1</f>
        <v>4</v>
      </c>
      <c r="E82">
        <f>MID(A82,B82,4)*1</f>
        <v>-105</v>
      </c>
      <c r="F82" t="str">
        <f>RIGHT(A82,1)</f>
        <v>W</v>
      </c>
      <c r="G82">
        <f>IF(E82&lt;0,-E82/100*D82,D82)</f>
        <v>4.2</v>
      </c>
      <c r="H82">
        <f>IF(E82&lt;0,D82,E82/100*D82)</f>
        <v>4</v>
      </c>
      <c r="I82">
        <f>IF(F82="W",H82,IF(F82="L",-G82,0))</f>
        <v>4</v>
      </c>
      <c r="J82">
        <f>INT(D82)</f>
        <v>4</v>
      </c>
    </row>
    <row r="83" spans="1:10">
      <c r="A83" s="1" t="s">
        <v>21</v>
      </c>
      <c r="B83">
        <f>IFERROR(FIND("-",A83,1),FIND("+",A83,1))</f>
        <v>11</v>
      </c>
      <c r="C83">
        <f>B83+4</f>
        <v>15</v>
      </c>
      <c r="D83">
        <f>MID(A83,C83+1,FIND("X ",A83,1)-C83-1)*1</f>
        <v>4</v>
      </c>
      <c r="E83">
        <f>MID(A83,B83,4)*1</f>
        <v>-105</v>
      </c>
      <c r="F83" t="str">
        <f>RIGHT(A83,1)</f>
        <v>L</v>
      </c>
      <c r="G83">
        <f>IF(E83&lt;0,-E83/100*D83,D83)</f>
        <v>4.2</v>
      </c>
      <c r="H83">
        <f>IF(E83&lt;0,D83,E83/100*D83)</f>
        <v>4</v>
      </c>
      <c r="I83">
        <f>IF(F83="W",H83,IF(F83="L",-G83,0))</f>
        <v>-4.2</v>
      </c>
      <c r="J83">
        <f>INT(D83)</f>
        <v>4</v>
      </c>
    </row>
    <row r="84" spans="1:10">
      <c r="A84" s="2" t="s">
        <v>73</v>
      </c>
      <c r="B84">
        <f>IFERROR(FIND("-",A84,1),FIND("+",A84,1))</f>
        <v>14</v>
      </c>
      <c r="C84">
        <f>B84+4</f>
        <v>18</v>
      </c>
      <c r="D84">
        <f>MID(A84,C84+1,FIND("X ",A84,1)-C84-1)*1</f>
        <v>1</v>
      </c>
      <c r="E84">
        <f>MID(A84,B84,4)*1</f>
        <v>-105</v>
      </c>
      <c r="F84" t="str">
        <f>RIGHT(A84,1)</f>
        <v>W</v>
      </c>
      <c r="G84">
        <f>IF(E84&lt;0,-E84/100*D84,D84)</f>
        <v>1.05</v>
      </c>
      <c r="H84">
        <f>IF(E84&lt;0,D84,E84/100*D84)</f>
        <v>1</v>
      </c>
      <c r="I84">
        <f>IF(F84="W",H84,IF(F84="L",-G84,0))</f>
        <v>1</v>
      </c>
      <c r="J84">
        <f>INT(D84)</f>
        <v>1</v>
      </c>
    </row>
    <row r="85" spans="1:10">
      <c r="A85" s="2" t="s">
        <v>85</v>
      </c>
      <c r="B85">
        <f>IFERROR(FIND("-",A85,1),FIND("+",A85,1))</f>
        <v>9</v>
      </c>
      <c r="C85">
        <f>B85+4</f>
        <v>13</v>
      </c>
      <c r="D85">
        <f>MID(A85,C85+1,FIND("X ",A85,1)-C85-1)*1</f>
        <v>3.5</v>
      </c>
      <c r="E85">
        <f>MID(A85,B85,4)*1</f>
        <v>-105</v>
      </c>
      <c r="F85" t="str">
        <f>RIGHT(A85,1)</f>
        <v>W</v>
      </c>
      <c r="G85">
        <f>IF(E85&lt;0,-E85/100*D85,D85)</f>
        <v>3.6750000000000003</v>
      </c>
      <c r="H85">
        <f>IF(E85&lt;0,D85,E85/100*D85)</f>
        <v>3.5</v>
      </c>
      <c r="I85">
        <f>IF(F85="W",H85,IF(F85="L",-G85,0))</f>
        <v>3.5</v>
      </c>
      <c r="J85">
        <f>INT(D85)</f>
        <v>3</v>
      </c>
    </row>
    <row r="86" spans="1:10">
      <c r="A86" s="2" t="s">
        <v>92</v>
      </c>
      <c r="B86">
        <f>IFERROR(FIND("-",A86,1),FIND("+",A86,1))</f>
        <v>11</v>
      </c>
      <c r="C86">
        <f>B86+4</f>
        <v>15</v>
      </c>
      <c r="D86">
        <f>MID(A86,C86+1,FIND("X ",A86,1)-C86-1)*1</f>
        <v>0.5</v>
      </c>
      <c r="E86">
        <f>MID(A86,B86,4)*1</f>
        <v>-105</v>
      </c>
      <c r="F86" t="str">
        <f>RIGHT(A86,1)</f>
        <v>W</v>
      </c>
      <c r="G86">
        <f>IF(E86&lt;0,-E86/100*D86,D86)</f>
        <v>0.52500000000000002</v>
      </c>
      <c r="H86">
        <f>IF(E86&lt;0,D86,E86/100*D86)</f>
        <v>0.5</v>
      </c>
      <c r="I86">
        <f>IF(F86="W",H86,IF(F86="L",-G86,0))</f>
        <v>0.5</v>
      </c>
      <c r="J86">
        <f>INT(D86)</f>
        <v>0</v>
      </c>
    </row>
    <row r="87" spans="1:10">
      <c r="A87" s="2" t="s">
        <v>142</v>
      </c>
      <c r="B87">
        <f>IFERROR(FIND("-",A87,1),FIND("+",A87,1))</f>
        <v>8</v>
      </c>
      <c r="C87">
        <f>B87+4</f>
        <v>12</v>
      </c>
      <c r="D87">
        <f>MID(A87,C87+1,FIND("X ",A87,1)-C87-1)*1</f>
        <v>2</v>
      </c>
      <c r="E87">
        <f>MID(A87,B87,4)*1</f>
        <v>-105</v>
      </c>
      <c r="F87" t="str">
        <f>RIGHT(A87,1)</f>
        <v>L</v>
      </c>
      <c r="G87">
        <f>IF(E87&lt;0,-E87/100*D87,D87)</f>
        <v>2.1</v>
      </c>
      <c r="H87">
        <f>IF(E87&lt;0,D87,E87/100*D87)</f>
        <v>2</v>
      </c>
      <c r="I87">
        <f>IF(F87="W",H87,IF(F87="L",-G87,0))</f>
        <v>-2.1</v>
      </c>
      <c r="J87">
        <f>INT(D87)</f>
        <v>2</v>
      </c>
    </row>
    <row r="88" spans="1:10">
      <c r="A88" s="2" t="s">
        <v>156</v>
      </c>
      <c r="B88">
        <f>IFERROR(FIND("-",A88,1),FIND("+",A88,1))</f>
        <v>8</v>
      </c>
      <c r="C88">
        <f>B88+4</f>
        <v>12</v>
      </c>
      <c r="D88">
        <f>MID(A88,C88+1,FIND("X ",A88,1)-C88-1)*1</f>
        <v>3.5</v>
      </c>
      <c r="E88">
        <f>MID(A88,B88,4)*1</f>
        <v>-105</v>
      </c>
      <c r="F88" t="str">
        <f>RIGHT(A88,1)</f>
        <v>L</v>
      </c>
      <c r="G88">
        <f>IF(E88&lt;0,-E88/100*D88,D88)</f>
        <v>3.6750000000000003</v>
      </c>
      <c r="H88">
        <f>IF(E88&lt;0,D88,E88/100*D88)</f>
        <v>3.5</v>
      </c>
      <c r="I88">
        <f>IF(F88="W",H88,IF(F88="L",-G88,0))</f>
        <v>-3.6750000000000003</v>
      </c>
      <c r="J88">
        <f>INT(D88)</f>
        <v>3</v>
      </c>
    </row>
    <row r="89" spans="1:10">
      <c r="A89" s="2" t="s">
        <v>207</v>
      </c>
      <c r="B89">
        <f>IFERROR(FIND("-",A89,1),FIND("+",A89,1))</f>
        <v>13</v>
      </c>
      <c r="C89">
        <f>B89+4</f>
        <v>17</v>
      </c>
      <c r="D89">
        <f>MID(A89,C89+1,FIND("X ",A89,1)-C89-1)*1</f>
        <v>2</v>
      </c>
      <c r="E89">
        <f>MID(A89,B89,4)*1</f>
        <v>-105</v>
      </c>
      <c r="F89" t="str">
        <f>RIGHT(A89,1)</f>
        <v>L</v>
      </c>
      <c r="G89">
        <f>IF(E89&lt;0,-E89/100*D89,D89)</f>
        <v>2.1</v>
      </c>
      <c r="H89">
        <f>IF(E89&lt;0,D89,E89/100*D89)</f>
        <v>2</v>
      </c>
      <c r="I89">
        <f>IF(F89="W",H89,IF(F89="L",-G89,0))</f>
        <v>-2.1</v>
      </c>
      <c r="J89">
        <f>INT(D89)</f>
        <v>2</v>
      </c>
    </row>
    <row r="90" spans="1:10">
      <c r="A90" s="2" t="s">
        <v>223</v>
      </c>
      <c r="B90">
        <f>IFERROR(FIND("-",A90,1),FIND("+",A90,1))</f>
        <v>8</v>
      </c>
      <c r="C90">
        <f>B90+4</f>
        <v>12</v>
      </c>
      <c r="D90">
        <f>MID(A90,C90+1,FIND("X ",A90,1)-C90-1)*1</f>
        <v>0.5</v>
      </c>
      <c r="E90">
        <f>MID(A90,B90,4)*1</f>
        <v>-105</v>
      </c>
      <c r="F90" t="str">
        <f>RIGHT(A90,1)</f>
        <v>W</v>
      </c>
      <c r="G90">
        <f>IF(E90&lt;0,-E90/100*D90,D90)</f>
        <v>0.52500000000000002</v>
      </c>
      <c r="H90">
        <f>IF(E90&lt;0,D90,E90/100*D90)</f>
        <v>0.5</v>
      </c>
      <c r="I90">
        <f>IF(F90="W",H90,IF(F90="L",-G90,0))</f>
        <v>0.5</v>
      </c>
      <c r="J90">
        <f>INT(D90)</f>
        <v>0</v>
      </c>
    </row>
    <row r="91" spans="1:10">
      <c r="A91" s="2" t="s">
        <v>230</v>
      </c>
      <c r="B91">
        <f>IFERROR(FIND("-",A91,1),FIND("+",A91,1))</f>
        <v>9</v>
      </c>
      <c r="C91">
        <f>B91+4</f>
        <v>13</v>
      </c>
      <c r="D91">
        <f>MID(A91,C91+1,FIND("X ",A91,1)-C91-1)*1</f>
        <v>0.5</v>
      </c>
      <c r="E91">
        <f>MID(A91,B91,4)*1</f>
        <v>-106</v>
      </c>
      <c r="F91" t="str">
        <f>RIGHT(A91,1)</f>
        <v>W</v>
      </c>
      <c r="G91">
        <f>IF(E91&lt;0,-E91/100*D91,D91)</f>
        <v>0.53</v>
      </c>
      <c r="H91">
        <f>IF(E91&lt;0,D91,E91/100*D91)</f>
        <v>0.5</v>
      </c>
      <c r="I91">
        <f>IF(F91="W",H91,IF(F91="L",-G91,0))</f>
        <v>0.5</v>
      </c>
      <c r="J91">
        <f>INT(D91)</f>
        <v>0</v>
      </c>
    </row>
    <row r="92" spans="1:10">
      <c r="A92" s="2" t="s">
        <v>64</v>
      </c>
      <c r="B92">
        <f>IFERROR(FIND("-",A92,1),FIND("+",A92,1))</f>
        <v>14</v>
      </c>
      <c r="C92">
        <f>B92+4</f>
        <v>18</v>
      </c>
      <c r="D92">
        <f>MID(A92,C92+1,FIND("X ",A92,1)-C92-1)*1</f>
        <v>3</v>
      </c>
      <c r="E92">
        <f>MID(A92,B92,4)*1</f>
        <v>-110</v>
      </c>
      <c r="F92" t="str">
        <f>RIGHT(A92,1)</f>
        <v>W</v>
      </c>
      <c r="G92">
        <f>IF(E92&lt;0,-E92/100*D92,D92)</f>
        <v>3.3000000000000003</v>
      </c>
      <c r="H92">
        <f>IF(E92&lt;0,D92,E92/100*D92)</f>
        <v>3</v>
      </c>
      <c r="I92">
        <f>IF(F92="W",H92,IF(F92="L",-G92,0))</f>
        <v>3</v>
      </c>
      <c r="J92">
        <f>INT(D92)</f>
        <v>3</v>
      </c>
    </row>
    <row r="93" spans="1:10">
      <c r="A93" s="1" t="s">
        <v>48</v>
      </c>
      <c r="B93">
        <f>IFERROR(FIND("-",A93,1),FIND("+",A93,1))</f>
        <v>6</v>
      </c>
      <c r="C93">
        <f>B93+4</f>
        <v>10</v>
      </c>
      <c r="D93">
        <f>MID(A93,C93+1,FIND("X ",A93,1)-C93-1)*1</f>
        <v>0.5</v>
      </c>
      <c r="E93">
        <f>MID(A93,B93,4)*1</f>
        <v>-110</v>
      </c>
      <c r="F93" t="str">
        <f>RIGHT(A93,1)</f>
        <v>W</v>
      </c>
      <c r="G93">
        <f>IF(E93&lt;0,-E93/100*D93,D93)</f>
        <v>0.55000000000000004</v>
      </c>
      <c r="H93">
        <f>IF(E93&lt;0,D93,E93/100*D93)</f>
        <v>0.5</v>
      </c>
      <c r="I93">
        <f>IF(F93="W",H93,IF(F93="L",-G93,0))</f>
        <v>0.5</v>
      </c>
      <c r="J93">
        <f>INT(D93)</f>
        <v>0</v>
      </c>
    </row>
    <row r="94" spans="1:10">
      <c r="A94" s="2" t="s">
        <v>75</v>
      </c>
      <c r="B94">
        <f>IFERROR(FIND("-",A94,1),FIND("+",A94,1))</f>
        <v>6</v>
      </c>
      <c r="C94">
        <f>B94+4</f>
        <v>10</v>
      </c>
      <c r="D94">
        <f>MID(A94,C94+1,FIND("X ",A94,1)-C94-1)*1</f>
        <v>1</v>
      </c>
      <c r="E94">
        <f>MID(A94,B94,4)*1</f>
        <v>-110</v>
      </c>
      <c r="F94" t="str">
        <f>RIGHT(A94,1)</f>
        <v>L</v>
      </c>
      <c r="G94">
        <f>IF(E94&lt;0,-E94/100*D94,D94)</f>
        <v>1.1000000000000001</v>
      </c>
      <c r="H94">
        <f>IF(E94&lt;0,D94,E94/100*D94)</f>
        <v>1</v>
      </c>
      <c r="I94">
        <f>IF(F94="W",H94,IF(F94="L",-G94,0))</f>
        <v>-1.1000000000000001</v>
      </c>
      <c r="J94">
        <f>INT(D94)</f>
        <v>1</v>
      </c>
    </row>
    <row r="95" spans="1:10">
      <c r="A95" s="2" t="s">
        <v>97</v>
      </c>
      <c r="B95">
        <f>IFERROR(FIND("-",A95,1),FIND("+",A95,1))</f>
        <v>8</v>
      </c>
      <c r="C95">
        <f>B95+4</f>
        <v>12</v>
      </c>
      <c r="D95">
        <f>MID(A95,C95+1,FIND("X ",A95,1)-C95-1)*1</f>
        <v>1</v>
      </c>
      <c r="E95">
        <f>MID(A95,B95,4)*1</f>
        <v>-110</v>
      </c>
      <c r="F95" t="str">
        <f>RIGHT(A95,1)</f>
        <v>L</v>
      </c>
      <c r="G95">
        <f>IF(E95&lt;0,-E95/100*D95,D95)</f>
        <v>1.1000000000000001</v>
      </c>
      <c r="H95">
        <f>IF(E95&lt;0,D95,E95/100*D95)</f>
        <v>1</v>
      </c>
      <c r="I95">
        <f>IF(F95="W",H95,IF(F95="L",-G95,0))</f>
        <v>-1.1000000000000001</v>
      </c>
      <c r="J95">
        <f>INT(D95)</f>
        <v>1</v>
      </c>
    </row>
    <row r="96" spans="1:10">
      <c r="A96" s="2" t="s">
        <v>126</v>
      </c>
      <c r="B96">
        <f>IFERROR(FIND("-",A96,1),FIND("+",A96,1))</f>
        <v>9</v>
      </c>
      <c r="C96">
        <f>B96+4</f>
        <v>13</v>
      </c>
      <c r="D96">
        <f>MID(A96,C96+1,FIND("X ",A96,1)-C96-1)*1</f>
        <v>2</v>
      </c>
      <c r="E96">
        <f>MID(A96,B96,4)*1</f>
        <v>-110</v>
      </c>
      <c r="F96" t="str">
        <f>RIGHT(A96,1)</f>
        <v>W</v>
      </c>
      <c r="G96">
        <f>IF(E96&lt;0,-E96/100*D96,D96)</f>
        <v>2.2000000000000002</v>
      </c>
      <c r="H96">
        <f>IF(E96&lt;0,D96,E96/100*D96)</f>
        <v>2</v>
      </c>
      <c r="I96">
        <f>IF(F96="W",H96,IF(F96="L",-G96,0))</f>
        <v>2</v>
      </c>
      <c r="J96">
        <f>INT(D96)</f>
        <v>2</v>
      </c>
    </row>
    <row r="97" spans="1:10">
      <c r="A97" s="2" t="s">
        <v>139</v>
      </c>
      <c r="B97">
        <f>IFERROR(FIND("-",A97,1),FIND("+",A97,1))</f>
        <v>9</v>
      </c>
      <c r="C97">
        <f>B97+4</f>
        <v>13</v>
      </c>
      <c r="D97">
        <f>MID(A97,C97+1,FIND("X ",A97,1)-C97-1)*1</f>
        <v>3</v>
      </c>
      <c r="E97">
        <f>MID(A97,B97,4)*1</f>
        <v>-110</v>
      </c>
      <c r="F97" t="str">
        <f>RIGHT(A97,1)</f>
        <v>W</v>
      </c>
      <c r="G97">
        <f>IF(E97&lt;0,-E97/100*D97,D97)</f>
        <v>3.3000000000000003</v>
      </c>
      <c r="H97">
        <f>IF(E97&lt;0,D97,E97/100*D97)</f>
        <v>3</v>
      </c>
      <c r="I97">
        <f>IF(F97="W",H97,IF(F97="L",-G97,0))</f>
        <v>3</v>
      </c>
      <c r="J97">
        <f>INT(D97)</f>
        <v>3</v>
      </c>
    </row>
    <row r="98" spans="1:10">
      <c r="A98" s="2" t="s">
        <v>160</v>
      </c>
      <c r="B98">
        <f>IFERROR(FIND("-",A98,1),FIND("+",A98,1))</f>
        <v>11</v>
      </c>
      <c r="C98">
        <f>B98+4</f>
        <v>15</v>
      </c>
      <c r="D98">
        <f>MID(A98,C98+1,FIND("X ",A98,1)-C98-1)*1</f>
        <v>0.5</v>
      </c>
      <c r="E98">
        <f>MID(A98,B98,4)*1</f>
        <v>-110</v>
      </c>
      <c r="F98" t="str">
        <f>RIGHT(A98,1)</f>
        <v>L</v>
      </c>
      <c r="G98">
        <f>IF(E98&lt;0,-E98/100*D98,D98)</f>
        <v>0.55000000000000004</v>
      </c>
      <c r="H98">
        <f>IF(E98&lt;0,D98,E98/100*D98)</f>
        <v>0.5</v>
      </c>
      <c r="I98">
        <f>IF(F98="W",H98,IF(F98="L",-G98,0))</f>
        <v>-0.55000000000000004</v>
      </c>
      <c r="J98">
        <f>INT(D98)</f>
        <v>0</v>
      </c>
    </row>
    <row r="99" spans="1:10">
      <c r="A99" s="2" t="s">
        <v>164</v>
      </c>
      <c r="B99">
        <f>IFERROR(FIND("-",A99,1),FIND("+",A99,1))</f>
        <v>9</v>
      </c>
      <c r="C99">
        <f>B99+4</f>
        <v>13</v>
      </c>
      <c r="D99">
        <f>MID(A99,C99+1,FIND("X ",A99,1)-C99-1)*1</f>
        <v>4</v>
      </c>
      <c r="E99">
        <f>MID(A99,B99,4)*1</f>
        <v>-110</v>
      </c>
      <c r="F99" t="str">
        <f>RIGHT(A99,1)</f>
        <v>W</v>
      </c>
      <c r="G99">
        <f>IF(E99&lt;0,-E99/100*D99,D99)</f>
        <v>4.4000000000000004</v>
      </c>
      <c r="H99">
        <f>IF(E99&lt;0,D99,E99/100*D99)</f>
        <v>4</v>
      </c>
      <c r="I99">
        <f>IF(F99="W",H99,IF(F99="L",-G99,0))</f>
        <v>4</v>
      </c>
      <c r="J99">
        <f>INT(D99)</f>
        <v>4</v>
      </c>
    </row>
    <row r="100" spans="1:10">
      <c r="A100" s="2" t="s">
        <v>169</v>
      </c>
      <c r="B100">
        <f>IFERROR(FIND("-",A100,1),FIND("+",A100,1))</f>
        <v>11</v>
      </c>
      <c r="C100">
        <f>B100+4</f>
        <v>15</v>
      </c>
      <c r="D100">
        <f>MID(A100,C100+1,FIND("X ",A100,1)-C100-1)*1</f>
        <v>1.5</v>
      </c>
      <c r="E100">
        <f>MID(A100,B100,4)*1</f>
        <v>-110</v>
      </c>
      <c r="F100" t="str">
        <f>RIGHT(A100,1)</f>
        <v>L</v>
      </c>
      <c r="G100">
        <f>IF(E100&lt;0,-E100/100*D100,D100)</f>
        <v>1.6500000000000001</v>
      </c>
      <c r="H100">
        <f>IF(E100&lt;0,D100,E100/100*D100)</f>
        <v>1.5</v>
      </c>
      <c r="I100">
        <f>IF(F100="W",H100,IF(F100="L",-G100,0))</f>
        <v>-1.6500000000000001</v>
      </c>
      <c r="J100">
        <f>INT(D100)</f>
        <v>1</v>
      </c>
    </row>
    <row r="101" spans="1:10">
      <c r="A101" s="2" t="s">
        <v>196</v>
      </c>
      <c r="B101">
        <f>IFERROR(FIND("-",A101,1),FIND("+",A101,1))</f>
        <v>6</v>
      </c>
      <c r="C101">
        <f>B101+4</f>
        <v>10</v>
      </c>
      <c r="D101">
        <f>MID(A101,C101+1,FIND("X ",A101,1)-C101-1)*1</f>
        <v>1.5</v>
      </c>
      <c r="E101">
        <f>MID(A101,B101,4)*1</f>
        <v>-110</v>
      </c>
      <c r="F101" t="str">
        <f>RIGHT(A101,1)</f>
        <v>L</v>
      </c>
      <c r="G101">
        <f>IF(E101&lt;0,-E101/100*D101,D101)</f>
        <v>1.6500000000000001</v>
      </c>
      <c r="H101">
        <f>IF(E101&lt;0,D101,E101/100*D101)</f>
        <v>1.5</v>
      </c>
      <c r="I101">
        <f>IF(F101="W",H101,IF(F101="L",-G101,0))</f>
        <v>-1.6500000000000001</v>
      </c>
      <c r="J101">
        <f>INT(D101)</f>
        <v>1</v>
      </c>
    </row>
    <row r="102" spans="1:10">
      <c r="A102" s="2" t="s">
        <v>240</v>
      </c>
      <c r="B102">
        <f>IFERROR(FIND("-",A102,1),FIND("+",A102,1))</f>
        <v>6</v>
      </c>
      <c r="C102">
        <f>B102+4</f>
        <v>10</v>
      </c>
      <c r="D102">
        <f>MID(A102,C102+1,FIND("X ",A102,1)-C102-1)*1</f>
        <v>2.5</v>
      </c>
      <c r="E102">
        <f>MID(A102,B102,4)*1</f>
        <v>-111</v>
      </c>
      <c r="F102" t="str">
        <f>RIGHT(A102,1)</f>
        <v>W</v>
      </c>
      <c r="G102">
        <f>IF(E102&lt;0,-E102/100*D102,D102)</f>
        <v>2.7750000000000004</v>
      </c>
      <c r="H102">
        <f>IF(E102&lt;0,D102,E102/100*D102)</f>
        <v>2.5</v>
      </c>
      <c r="I102">
        <f>IF(F102="W",H102,IF(F102="L",-G102,0))</f>
        <v>2.5</v>
      </c>
      <c r="J102">
        <f>INT(D102)</f>
        <v>2</v>
      </c>
    </row>
    <row r="103" spans="1:10">
      <c r="A103" s="2" t="s">
        <v>134</v>
      </c>
      <c r="B103">
        <f>IFERROR(FIND("-",A103,1),FIND("+",A103,1))</f>
        <v>11</v>
      </c>
      <c r="C103">
        <f>B103+4</f>
        <v>15</v>
      </c>
      <c r="D103">
        <f>MID(A103,C103+1,FIND("X ",A103,1)-C103-1)*1</f>
        <v>3.5</v>
      </c>
      <c r="E103">
        <f>MID(A103,B103,4)*1</f>
        <v>-113</v>
      </c>
      <c r="F103" t="str">
        <f>RIGHT(A103,1)</f>
        <v>W</v>
      </c>
      <c r="G103">
        <f>IF(E103&lt;0,-E103/100*D103,D103)</f>
        <v>3.9549999999999996</v>
      </c>
      <c r="H103">
        <f>IF(E103&lt;0,D103,E103/100*D103)</f>
        <v>3.5</v>
      </c>
      <c r="I103">
        <f>IF(F103="W",H103,IF(F103="L",-G103,0))</f>
        <v>3.5</v>
      </c>
      <c r="J103">
        <f>INT(D103)</f>
        <v>3</v>
      </c>
    </row>
    <row r="104" spans="1:10">
      <c r="A104" s="2" t="s">
        <v>67</v>
      </c>
      <c r="B104">
        <f>IFERROR(FIND("-",A104,1),FIND("+",A104,1))</f>
        <v>6</v>
      </c>
      <c r="C104">
        <f>B104+4</f>
        <v>10</v>
      </c>
      <c r="D104">
        <f>MID(A104,C104+1,FIND("X ",A104,1)-C104-1)*1</f>
        <v>0.5</v>
      </c>
      <c r="E104">
        <f>MID(A104,B104,4)*1</f>
        <v>-114</v>
      </c>
      <c r="F104" t="str">
        <f>RIGHT(A104,1)</f>
        <v>W</v>
      </c>
      <c r="G104">
        <f>IF(E104&lt;0,-E104/100*D104,D104)</f>
        <v>0.56999999999999995</v>
      </c>
      <c r="H104">
        <f>IF(E104&lt;0,D104,E104/100*D104)</f>
        <v>0.5</v>
      </c>
      <c r="I104">
        <f>IF(F104="W",H104,IF(F104="L",-G104,0))</f>
        <v>0.5</v>
      </c>
      <c r="J104">
        <f>INT(D104)</f>
        <v>0</v>
      </c>
    </row>
    <row r="105" spans="1:10">
      <c r="A105" s="2" t="s">
        <v>247</v>
      </c>
      <c r="B105">
        <f>IFERROR(FIND("-",A105,1),FIND("+",A105,1))</f>
        <v>8</v>
      </c>
      <c r="C105">
        <f>B105+4</f>
        <v>12</v>
      </c>
      <c r="D105">
        <f>MID(A105,C105+1,FIND("X ",A105,1)-C105-1)*1</f>
        <v>0.5</v>
      </c>
      <c r="E105">
        <f>MID(A105,B105,4)*1</f>
        <v>-114</v>
      </c>
      <c r="F105" t="str">
        <f>RIGHT(A105,1)</f>
        <v>L</v>
      </c>
      <c r="G105">
        <f>IF(E105&lt;0,-E105/100*D105,D105)</f>
        <v>0.56999999999999995</v>
      </c>
      <c r="H105">
        <f>IF(E105&lt;0,D105,E105/100*D105)</f>
        <v>0.5</v>
      </c>
      <c r="I105">
        <f>IF(F105="W",H105,IF(F105="L",-G105,0))</f>
        <v>-0.56999999999999995</v>
      </c>
      <c r="J105">
        <f>INT(D105)</f>
        <v>0</v>
      </c>
    </row>
    <row r="106" spans="1:10">
      <c r="A106" s="1" t="s">
        <v>19</v>
      </c>
      <c r="B106">
        <f>IFERROR(FIND("-",A106,1),FIND("+",A106,1))</f>
        <v>6</v>
      </c>
      <c r="C106">
        <f>B106+4</f>
        <v>10</v>
      </c>
      <c r="D106">
        <f>MID(A106,C106+1,FIND("X ",A106,1)-C106-1)*1</f>
        <v>1.5</v>
      </c>
      <c r="E106">
        <f>MID(A106,B106,4)*1</f>
        <v>-115</v>
      </c>
      <c r="F106" t="str">
        <f>RIGHT(A106,1)</f>
        <v>L</v>
      </c>
      <c r="G106">
        <f>IF(E106&lt;0,-E106/100*D106,D106)</f>
        <v>1.7249999999999999</v>
      </c>
      <c r="H106">
        <f>IF(E106&lt;0,D106,E106/100*D106)</f>
        <v>1.5</v>
      </c>
      <c r="I106">
        <f>IF(F106="W",H106,IF(F106="L",-G106,0))</f>
        <v>-1.7249999999999999</v>
      </c>
      <c r="J106">
        <f>INT(D106)</f>
        <v>1</v>
      </c>
    </row>
    <row r="107" spans="1:10">
      <c r="A107" s="2" t="s">
        <v>8</v>
      </c>
      <c r="B107">
        <f>IFERROR(FIND("-",A107,1),FIND("+",A107,1))</f>
        <v>6</v>
      </c>
      <c r="C107">
        <f>B107+4</f>
        <v>10</v>
      </c>
      <c r="D107">
        <f>MID(A107,C107+1,FIND("X ",A107,1)-C107-1)*1</f>
        <v>5.5</v>
      </c>
      <c r="E107">
        <f>MID(A107,B107,4)*1</f>
        <v>-115</v>
      </c>
      <c r="F107" t="str">
        <f>RIGHT(A107,1)</f>
        <v>W</v>
      </c>
      <c r="G107">
        <f>IF(E107&lt;0,-E107/100*D107,D107)</f>
        <v>6.3249999999999993</v>
      </c>
      <c r="H107">
        <f>IF(E107&lt;0,D107,E107/100*D107)</f>
        <v>5.5</v>
      </c>
      <c r="I107">
        <f>IF(F107="W",H107,IF(F107="L",-G107,0))</f>
        <v>5.5</v>
      </c>
      <c r="J107">
        <f>INT(D107)</f>
        <v>5</v>
      </c>
    </row>
    <row r="108" spans="1:10">
      <c r="A108" s="2" t="s">
        <v>91</v>
      </c>
      <c r="B108">
        <f>IFERROR(FIND("-",A108,1),FIND("+",A108,1))</f>
        <v>6</v>
      </c>
      <c r="C108">
        <f>B108+4</f>
        <v>10</v>
      </c>
      <c r="D108">
        <f>MID(A108,C108+1,FIND("X ",A108,1)-C108-1)*1</f>
        <v>3</v>
      </c>
      <c r="E108">
        <f>MID(A108,B108,4)*1</f>
        <v>-115</v>
      </c>
      <c r="F108" t="str">
        <f>RIGHT(A108,1)</f>
        <v>W</v>
      </c>
      <c r="G108">
        <f>IF(E108&lt;0,-E108/100*D108,D108)</f>
        <v>3.4499999999999997</v>
      </c>
      <c r="H108">
        <f>IF(E108&lt;0,D108,E108/100*D108)</f>
        <v>3</v>
      </c>
      <c r="I108">
        <f>IF(F108="W",H108,IF(F108="L",-G108,0))</f>
        <v>3</v>
      </c>
      <c r="J108">
        <f>INT(D108)</f>
        <v>3</v>
      </c>
    </row>
    <row r="109" spans="1:10">
      <c r="A109" s="2" t="s">
        <v>96</v>
      </c>
      <c r="B109">
        <f>IFERROR(FIND("-",A109,1),FIND("+",A109,1))</f>
        <v>8</v>
      </c>
      <c r="C109">
        <f>B109+4</f>
        <v>12</v>
      </c>
      <c r="D109">
        <f>MID(A109,C109+1,FIND("X ",A109,1)-C109-1)*1</f>
        <v>2.5</v>
      </c>
      <c r="E109">
        <f>MID(A109,B109,4)*1</f>
        <v>-115</v>
      </c>
      <c r="F109" t="str">
        <f>RIGHT(A109,1)</f>
        <v>L</v>
      </c>
      <c r="G109">
        <f>IF(E109&lt;0,-E109/100*D109,D109)</f>
        <v>2.875</v>
      </c>
      <c r="H109">
        <f>IF(E109&lt;0,D109,E109/100*D109)</f>
        <v>2.5</v>
      </c>
      <c r="I109">
        <f>IF(F109="W",H109,IF(F109="L",-G109,0))</f>
        <v>-2.875</v>
      </c>
      <c r="J109">
        <f>INT(D109)</f>
        <v>2</v>
      </c>
    </row>
    <row r="110" spans="1:10">
      <c r="A110" s="2" t="s">
        <v>112</v>
      </c>
      <c r="B110">
        <f>IFERROR(FIND("-",A110,1),FIND("+",A110,1))</f>
        <v>8</v>
      </c>
      <c r="C110">
        <f>B110+4</f>
        <v>12</v>
      </c>
      <c r="D110">
        <f>MID(A110,C110+1,FIND("X ",A110,1)-C110-1)*1</f>
        <v>3</v>
      </c>
      <c r="E110">
        <f>MID(A110,B110,4)*1</f>
        <v>-115</v>
      </c>
      <c r="F110" t="str">
        <f>RIGHT(A110,1)</f>
        <v>W</v>
      </c>
      <c r="G110">
        <f>IF(E110&lt;0,-E110/100*D110,D110)</f>
        <v>3.4499999999999997</v>
      </c>
      <c r="H110">
        <f>IF(E110&lt;0,D110,E110/100*D110)</f>
        <v>3</v>
      </c>
      <c r="I110">
        <f>IF(F110="W",H110,IF(F110="L",-G110,0))</f>
        <v>3</v>
      </c>
      <c r="J110">
        <f>INT(D110)</f>
        <v>3</v>
      </c>
    </row>
    <row r="111" spans="1:10">
      <c r="A111" s="2" t="s">
        <v>120</v>
      </c>
      <c r="B111">
        <f>IFERROR(FIND("-",A111,1),FIND("+",A111,1))</f>
        <v>11</v>
      </c>
      <c r="C111">
        <f>B111+4</f>
        <v>15</v>
      </c>
      <c r="D111">
        <f>MID(A111,C111+1,FIND("X ",A111,1)-C111-1)*1</f>
        <v>3</v>
      </c>
      <c r="E111">
        <f>MID(A111,B111,4)*1</f>
        <v>-115</v>
      </c>
      <c r="F111" t="str">
        <f>RIGHT(A111,1)</f>
        <v>W</v>
      </c>
      <c r="G111">
        <f>IF(E111&lt;0,-E111/100*D111,D111)</f>
        <v>3.4499999999999997</v>
      </c>
      <c r="H111">
        <f>IF(E111&lt;0,D111,E111/100*D111)</f>
        <v>3</v>
      </c>
      <c r="I111">
        <f>IF(F111="W",H111,IF(F111="L",-G111,0))</f>
        <v>3</v>
      </c>
      <c r="J111">
        <f>INT(D111)</f>
        <v>3</v>
      </c>
    </row>
    <row r="112" spans="1:10">
      <c r="A112" s="2" t="s">
        <v>204</v>
      </c>
      <c r="B112">
        <f>IFERROR(FIND("-",A112,1),FIND("+",A112,1))</f>
        <v>8</v>
      </c>
      <c r="C112">
        <f>B112+4</f>
        <v>12</v>
      </c>
      <c r="D112">
        <f>MID(A112,C112+1,FIND("X ",A112,1)-C112-1)*1</f>
        <v>1.5</v>
      </c>
      <c r="E112">
        <f>MID(A112,B112,4)*1</f>
        <v>-115</v>
      </c>
      <c r="F112" t="str">
        <f>RIGHT(A112,1)</f>
        <v>L</v>
      </c>
      <c r="G112">
        <f>IF(E112&lt;0,-E112/100*D112,D112)</f>
        <v>1.7249999999999999</v>
      </c>
      <c r="H112">
        <f>IF(E112&lt;0,D112,E112/100*D112)</f>
        <v>1.5</v>
      </c>
      <c r="I112">
        <f>IF(F112="W",H112,IF(F112="L",-G112,0))</f>
        <v>-1.7249999999999999</v>
      </c>
      <c r="J112">
        <f>INT(D112)</f>
        <v>1</v>
      </c>
    </row>
    <row r="113" spans="1:10">
      <c r="A113" s="2" t="s">
        <v>213</v>
      </c>
      <c r="B113">
        <f>IFERROR(FIND("-",A113,1),FIND("+",A113,1))</f>
        <v>10</v>
      </c>
      <c r="C113">
        <f>B113+4</f>
        <v>14</v>
      </c>
      <c r="D113">
        <f>MID(A113,C113+1,FIND("X ",A113,1)-C113-1)*1</f>
        <v>3</v>
      </c>
      <c r="E113">
        <f>MID(A113,B113,4)*1</f>
        <v>-115</v>
      </c>
      <c r="F113" t="str">
        <f>RIGHT(A113,1)</f>
        <v>W</v>
      </c>
      <c r="G113">
        <f>IF(E113&lt;0,-E113/100*D113,D113)</f>
        <v>3.4499999999999997</v>
      </c>
      <c r="H113">
        <f>IF(E113&lt;0,D113,E113/100*D113)</f>
        <v>3</v>
      </c>
      <c r="I113">
        <f>IF(F113="W",H113,IF(F113="L",-G113,0))</f>
        <v>3</v>
      </c>
      <c r="J113">
        <f>INT(D113)</f>
        <v>3</v>
      </c>
    </row>
    <row r="114" spans="1:10">
      <c r="A114" s="2" t="s">
        <v>4</v>
      </c>
      <c r="B114">
        <f>IFERROR(FIND("-",A114,1),FIND("+",A114,1))</f>
        <v>9</v>
      </c>
      <c r="C114">
        <f>B114+4</f>
        <v>13</v>
      </c>
      <c r="D114">
        <f>MID(A114,C114+1,FIND("X ",A114,1)-C114-1)*1</f>
        <v>0.5</v>
      </c>
      <c r="E114">
        <f>MID(A114,B114,4)*1</f>
        <v>-117</v>
      </c>
      <c r="F114" t="str">
        <f>RIGHT(A114,1)</f>
        <v>W</v>
      </c>
      <c r="G114">
        <f>IF(E114&lt;0,-E114/100*D114,D114)</f>
        <v>0.58499999999999996</v>
      </c>
      <c r="H114">
        <f>IF(E114&lt;0,D114,E114/100*D114)</f>
        <v>0.5</v>
      </c>
      <c r="I114">
        <f>IF(F114="W",H114,IF(F114="L",-G114,0))</f>
        <v>0.5</v>
      </c>
      <c r="J114">
        <f>INT(D114)</f>
        <v>0</v>
      </c>
    </row>
    <row r="115" spans="1:10">
      <c r="A115" s="2" t="s">
        <v>180</v>
      </c>
      <c r="B115">
        <f>IFERROR(FIND("-",A115,1),FIND("+",A115,1))</f>
        <v>10</v>
      </c>
      <c r="C115">
        <f>B115+4</f>
        <v>14</v>
      </c>
      <c r="D115">
        <f>MID(A115,C115+1,FIND("X ",A115,1)-C115-1)*1</f>
        <v>3.5</v>
      </c>
      <c r="E115">
        <f>MID(A115,B115,4)*1</f>
        <v>-117</v>
      </c>
      <c r="F115" t="str">
        <f>RIGHT(A115,1)</f>
        <v>L</v>
      </c>
      <c r="G115">
        <f>IF(E115&lt;0,-E115/100*D115,D115)</f>
        <v>4.0949999999999998</v>
      </c>
      <c r="H115">
        <f>IF(E115&lt;0,D115,E115/100*D115)</f>
        <v>3.5</v>
      </c>
      <c r="I115">
        <f>IF(F115="W",H115,IF(F115="L",-G115,0))</f>
        <v>-4.0949999999999998</v>
      </c>
      <c r="J115">
        <f>INT(D115)</f>
        <v>3</v>
      </c>
    </row>
    <row r="116" spans="1:10">
      <c r="A116" s="2" t="s">
        <v>99</v>
      </c>
      <c r="B116">
        <f>IFERROR(FIND("-",A116,1),FIND("+",A116,1))</f>
        <v>8</v>
      </c>
      <c r="C116">
        <f>B116+4</f>
        <v>12</v>
      </c>
      <c r="D116">
        <f>MID(A116,C116+1,FIND("X ",A116,1)-C116-1)*1</f>
        <v>4</v>
      </c>
      <c r="E116">
        <f>MID(A116,B116,4)*1</f>
        <v>-119</v>
      </c>
      <c r="F116" t="str">
        <f>RIGHT(A116,1)</f>
        <v>W</v>
      </c>
      <c r="G116">
        <f>IF(E116&lt;0,-E116/100*D116,D116)</f>
        <v>4.76</v>
      </c>
      <c r="H116">
        <f>IF(E116&lt;0,D116,E116/100*D116)</f>
        <v>4</v>
      </c>
      <c r="I116">
        <f>IF(F116="W",H116,IF(F116="L",-G116,0))</f>
        <v>4</v>
      </c>
      <c r="J116">
        <f>INT(D116)</f>
        <v>4</v>
      </c>
    </row>
    <row r="117" spans="1:10">
      <c r="A117" s="2" t="s">
        <v>118</v>
      </c>
      <c r="B117">
        <f>IFERROR(FIND("-",A117,1),FIND("+",A117,1))</f>
        <v>9</v>
      </c>
      <c r="C117">
        <f>B117+4</f>
        <v>13</v>
      </c>
      <c r="D117">
        <f>MID(A117,C117+1,FIND("X ",A117,1)-C117-1)*1</f>
        <v>2.5</v>
      </c>
      <c r="E117">
        <f>MID(A117,B117,4)*1</f>
        <v>-119</v>
      </c>
      <c r="F117" t="str">
        <f>RIGHT(A117,1)</f>
        <v>W</v>
      </c>
      <c r="G117">
        <f>IF(E117&lt;0,-E117/100*D117,D117)</f>
        <v>2.9749999999999996</v>
      </c>
      <c r="H117">
        <f>IF(E117&lt;0,D117,E117/100*D117)</f>
        <v>2.5</v>
      </c>
      <c r="I117">
        <f>IF(F117="W",H117,IF(F117="L",-G117,0))</f>
        <v>2.5</v>
      </c>
      <c r="J117">
        <f>INT(D117)</f>
        <v>2</v>
      </c>
    </row>
    <row r="118" spans="1:10">
      <c r="A118" s="2" t="s">
        <v>149</v>
      </c>
      <c r="B118">
        <f>IFERROR(FIND("-",A118,1),FIND("+",A118,1))</f>
        <v>13</v>
      </c>
      <c r="C118">
        <f>B118+4</f>
        <v>17</v>
      </c>
      <c r="D118">
        <f>MID(A118,C118+1,FIND("X ",A118,1)-C118-1)*1</f>
        <v>1</v>
      </c>
      <c r="E118">
        <f>MID(A118,B118,4)*1</f>
        <v>-119</v>
      </c>
      <c r="F118" t="str">
        <f>RIGHT(A118,1)</f>
        <v>W</v>
      </c>
      <c r="G118">
        <f>IF(E118&lt;0,-E118/100*D118,D118)</f>
        <v>1.19</v>
      </c>
      <c r="H118">
        <f>IF(E118&lt;0,D118,E118/100*D118)</f>
        <v>1</v>
      </c>
      <c r="I118">
        <f>IF(F118="W",H118,IF(F118="L",-G118,0))</f>
        <v>1</v>
      </c>
      <c r="J118">
        <f>INT(D118)</f>
        <v>1</v>
      </c>
    </row>
    <row r="119" spans="1:10">
      <c r="A119" s="2" t="s">
        <v>102</v>
      </c>
      <c r="B119">
        <f>IFERROR(FIND("-",A119,1),FIND("+",A119,1))</f>
        <v>8</v>
      </c>
      <c r="C119">
        <f>B119+4</f>
        <v>12</v>
      </c>
      <c r="D119">
        <f>MID(A119,C119+1,FIND("X ",A119,1)-C119-1)*1</f>
        <v>2.5</v>
      </c>
      <c r="E119">
        <f>MID(A119,B119,4)*1</f>
        <v>-120</v>
      </c>
      <c r="F119" t="str">
        <f>RIGHT(A119,1)</f>
        <v>W</v>
      </c>
      <c r="G119">
        <f>IF(E119&lt;0,-E119/100*D119,D119)</f>
        <v>3</v>
      </c>
      <c r="H119">
        <f>IF(E119&lt;0,D119,E119/100*D119)</f>
        <v>2.5</v>
      </c>
      <c r="I119">
        <f>IF(F119="W",H119,IF(F119="L",-G119,0))</f>
        <v>2.5</v>
      </c>
      <c r="J119">
        <f>INT(D119)</f>
        <v>2</v>
      </c>
    </row>
    <row r="120" spans="1:10">
      <c r="A120" s="2" t="s">
        <v>114</v>
      </c>
      <c r="B120">
        <f>IFERROR(FIND("-",A120,1),FIND("+",A120,1))</f>
        <v>8</v>
      </c>
      <c r="C120">
        <f>B120+4</f>
        <v>12</v>
      </c>
      <c r="D120">
        <f>MID(A120,C120+1,FIND("X ",A120,1)-C120-1)*1</f>
        <v>1</v>
      </c>
      <c r="E120">
        <f>MID(A120,B120,4)*1</f>
        <v>-120</v>
      </c>
      <c r="F120" t="str">
        <f>RIGHT(A120,1)</f>
        <v>W</v>
      </c>
      <c r="G120">
        <f>IF(E120&lt;0,-E120/100*D120,D120)</f>
        <v>1.2</v>
      </c>
      <c r="H120">
        <f>IF(E120&lt;0,D120,E120/100*D120)</f>
        <v>1</v>
      </c>
      <c r="I120">
        <f>IF(F120="W",H120,IF(F120="L",-G120,0))</f>
        <v>1</v>
      </c>
      <c r="J120">
        <f>INT(D120)</f>
        <v>1</v>
      </c>
    </row>
    <row r="121" spans="1:10">
      <c r="A121" s="2" t="s">
        <v>173</v>
      </c>
      <c r="B121">
        <f>IFERROR(FIND("-",A121,1),FIND("+",A121,1))</f>
        <v>9</v>
      </c>
      <c r="C121">
        <f>B121+4</f>
        <v>13</v>
      </c>
      <c r="D121">
        <f>MID(A121,C121+1,FIND("X ",A121,1)-C121-1)*1</f>
        <v>1</v>
      </c>
      <c r="E121">
        <f>MID(A121,B121,4)*1</f>
        <v>-120</v>
      </c>
      <c r="F121" t="str">
        <f>RIGHT(A121,1)</f>
        <v>W</v>
      </c>
      <c r="G121">
        <f>IF(E121&lt;0,-E121/100*D121,D121)</f>
        <v>1.2</v>
      </c>
      <c r="H121">
        <f>IF(E121&lt;0,D121,E121/100*D121)</f>
        <v>1</v>
      </c>
      <c r="I121">
        <f>IF(F121="W",H121,IF(F121="L",-G121,0))</f>
        <v>1</v>
      </c>
      <c r="J121">
        <f>INT(D121)</f>
        <v>1</v>
      </c>
    </row>
    <row r="122" spans="1:10">
      <c r="A122" s="2" t="s">
        <v>175</v>
      </c>
      <c r="B122">
        <f>IFERROR(FIND("-",A122,1),FIND("+",A122,1))</f>
        <v>9</v>
      </c>
      <c r="C122">
        <f>B122+4</f>
        <v>13</v>
      </c>
      <c r="D122">
        <f>MID(A122,C122+1,FIND("X ",A122,1)-C122-1)*1</f>
        <v>5</v>
      </c>
      <c r="E122">
        <f>MID(A122,B122,4)*1</f>
        <v>-120</v>
      </c>
      <c r="F122" t="str">
        <f>RIGHT(A122,1)</f>
        <v>L</v>
      </c>
      <c r="G122">
        <f>IF(E122&lt;0,-E122/100*D122,D122)</f>
        <v>6</v>
      </c>
      <c r="H122">
        <f>IF(E122&lt;0,D122,E122/100*D122)</f>
        <v>5</v>
      </c>
      <c r="I122">
        <f>IF(F122="W",H122,IF(F122="L",-G122,0))</f>
        <v>-6</v>
      </c>
      <c r="J122">
        <f>INT(D122)</f>
        <v>5</v>
      </c>
    </row>
    <row r="123" spans="1:10">
      <c r="A123" s="2" t="s">
        <v>176</v>
      </c>
      <c r="B123">
        <f>IFERROR(FIND("-",A123,1),FIND("+",A123,1))</f>
        <v>17</v>
      </c>
      <c r="C123">
        <f>B123+4</f>
        <v>21</v>
      </c>
      <c r="D123">
        <f>MID(A123,C123+1,FIND("X ",A123,1)-C123-1)*1</f>
        <v>1.5</v>
      </c>
      <c r="E123">
        <f>MID(A123,B123,4)*1</f>
        <v>-120</v>
      </c>
      <c r="F123" t="str">
        <f>RIGHT(A123,1)</f>
        <v>W</v>
      </c>
      <c r="G123">
        <f>IF(E123&lt;0,-E123/100*D123,D123)</f>
        <v>1.7999999999999998</v>
      </c>
      <c r="H123">
        <f>IF(E123&lt;0,D123,E123/100*D123)</f>
        <v>1.5</v>
      </c>
      <c r="I123">
        <f>IF(F123="W",H123,IF(F123="L",-G123,0))</f>
        <v>1.5</v>
      </c>
      <c r="J123">
        <f>INT(D123)</f>
        <v>1</v>
      </c>
    </row>
    <row r="124" spans="1:10">
      <c r="A124" s="2" t="s">
        <v>243</v>
      </c>
      <c r="B124">
        <f>IFERROR(FIND("-",A124,1),FIND("+",A124,1))</f>
        <v>9</v>
      </c>
      <c r="C124">
        <f>B124+4</f>
        <v>13</v>
      </c>
      <c r="D124">
        <f>MID(A124,C124+1,FIND("X ",A124,1)-C124-1)*1</f>
        <v>1</v>
      </c>
      <c r="E124">
        <f>MID(A124,B124,4)*1</f>
        <v>-120</v>
      </c>
      <c r="F124" t="str">
        <f>RIGHT(A124,1)</f>
        <v>W</v>
      </c>
      <c r="G124">
        <f>IF(E124&lt;0,-E124/100*D124,D124)</f>
        <v>1.2</v>
      </c>
      <c r="H124">
        <f>IF(E124&lt;0,D124,E124/100*D124)</f>
        <v>1</v>
      </c>
      <c r="I124">
        <f>IF(F124="W",H124,IF(F124="L",-G124,0))</f>
        <v>1</v>
      </c>
      <c r="J124">
        <f>INT(D124)</f>
        <v>1</v>
      </c>
    </row>
    <row r="125" spans="1:10">
      <c r="A125" s="1" t="s">
        <v>37</v>
      </c>
      <c r="B125">
        <f>IFERROR(FIND("-",A125,1),FIND("+",A125,1))</f>
        <v>9</v>
      </c>
      <c r="C125">
        <f>B125+4</f>
        <v>13</v>
      </c>
      <c r="D125">
        <f>MID(A125,C125+1,FIND("X ",A125,1)-C125-1)*1</f>
        <v>2.5</v>
      </c>
      <c r="E125">
        <f>MID(A125,B125,4)*1</f>
        <v>-123</v>
      </c>
      <c r="F125" t="str">
        <f>RIGHT(A125,1)</f>
        <v>W</v>
      </c>
      <c r="G125">
        <f>IF(E125&lt;0,-E125/100*D125,D125)</f>
        <v>3.0750000000000002</v>
      </c>
      <c r="H125">
        <f>IF(E125&lt;0,D125,E125/100*D125)</f>
        <v>2.5</v>
      </c>
      <c r="I125">
        <f>IF(F125="W",H125,IF(F125="L",-G125,0))</f>
        <v>2.5</v>
      </c>
      <c r="J125">
        <f>INT(D125)</f>
        <v>2</v>
      </c>
    </row>
    <row r="126" spans="1:10">
      <c r="A126" s="1" t="s">
        <v>26</v>
      </c>
      <c r="B126">
        <f>IFERROR(FIND("-",A126,1),FIND("+",A126,1))</f>
        <v>9</v>
      </c>
      <c r="C126">
        <f>B126+4</f>
        <v>13</v>
      </c>
      <c r="D126">
        <f>MID(A126,C126+1,FIND("X ",A126,1)-C126-1)*1</f>
        <v>2</v>
      </c>
      <c r="E126">
        <f>MID(A126,B126,4)*1</f>
        <v>-124</v>
      </c>
      <c r="F126" t="str">
        <f>RIGHT(A126,1)</f>
        <v>L</v>
      </c>
      <c r="G126">
        <f>IF(E126&lt;0,-E126/100*D126,D126)</f>
        <v>2.48</v>
      </c>
      <c r="H126">
        <f>IF(E126&lt;0,D126,E126/100*D126)</f>
        <v>2</v>
      </c>
      <c r="I126">
        <f>IF(F126="W",H126,IF(F126="L",-G126,0))</f>
        <v>-2.48</v>
      </c>
      <c r="J126">
        <f>INT(D126)</f>
        <v>2</v>
      </c>
    </row>
    <row r="127" spans="1:10">
      <c r="A127" s="1" t="s">
        <v>41</v>
      </c>
      <c r="B127">
        <f>IFERROR(FIND("-",A127,1),FIND("+",A127,1))</f>
        <v>9</v>
      </c>
      <c r="C127">
        <f>B127+4</f>
        <v>13</v>
      </c>
      <c r="D127">
        <f>MID(A127,C127+1,FIND("X ",A127,1)-C127-1)*1</f>
        <v>4</v>
      </c>
      <c r="E127">
        <f>MID(A127,B127,4)*1</f>
        <v>-124</v>
      </c>
      <c r="F127" t="str">
        <f>RIGHT(A127,1)</f>
        <v>W</v>
      </c>
      <c r="G127">
        <f>IF(E127&lt;0,-E127/100*D127,D127)</f>
        <v>4.96</v>
      </c>
      <c r="H127">
        <f>IF(E127&lt;0,D127,E127/100*D127)</f>
        <v>4</v>
      </c>
      <c r="I127">
        <f>IF(F127="W",H127,IF(F127="L",-G127,0))</f>
        <v>4</v>
      </c>
      <c r="J127">
        <f>INT(D127)</f>
        <v>4</v>
      </c>
    </row>
    <row r="128" spans="1:10">
      <c r="A128" s="2" t="s">
        <v>241</v>
      </c>
      <c r="B128">
        <f>IFERROR(FIND("-",A128,1),FIND("+",A128,1))</f>
        <v>6</v>
      </c>
      <c r="C128">
        <f>B128+4</f>
        <v>10</v>
      </c>
      <c r="D128">
        <f>MID(A128,C128+1,FIND("X ",A128,1)-C128-1)*1</f>
        <v>2</v>
      </c>
      <c r="E128">
        <f>MID(A128,B128,4)*1</f>
        <v>-124</v>
      </c>
      <c r="F128" t="str">
        <f>RIGHT(A128,1)</f>
        <v>L</v>
      </c>
      <c r="G128">
        <f>IF(E128&lt;0,-E128/100*D128,D128)</f>
        <v>2.48</v>
      </c>
      <c r="H128">
        <f>IF(E128&lt;0,D128,E128/100*D128)</f>
        <v>2</v>
      </c>
      <c r="I128">
        <f>IF(F128="W",H128,IF(F128="L",-G128,0))</f>
        <v>-2.48</v>
      </c>
      <c r="J128">
        <f>INT(D128)</f>
        <v>2</v>
      </c>
    </row>
    <row r="129" spans="1:10">
      <c r="A129" s="2" t="s">
        <v>57</v>
      </c>
      <c r="B129">
        <f>IFERROR(FIND("-",A129,1),FIND("+",A129,1))</f>
        <v>6</v>
      </c>
      <c r="C129">
        <f>B129+4</f>
        <v>10</v>
      </c>
      <c r="D129">
        <f>MID(A129,C129+1,FIND("X ",A129,1)-C129-1)*1</f>
        <v>1.5</v>
      </c>
      <c r="E129">
        <f>MID(A129,B129,4)*1</f>
        <v>-125</v>
      </c>
      <c r="F129" t="str">
        <f>RIGHT(A129,1)</f>
        <v>L</v>
      </c>
      <c r="G129">
        <f>IF(E129&lt;0,-E129/100*D129,D129)</f>
        <v>1.875</v>
      </c>
      <c r="H129">
        <f>IF(E129&lt;0,D129,E129/100*D129)</f>
        <v>1.5</v>
      </c>
      <c r="I129">
        <f>IF(F129="W",H129,IF(F129="L",-G129,0))</f>
        <v>-1.875</v>
      </c>
      <c r="J129">
        <f>INT(D129)</f>
        <v>1</v>
      </c>
    </row>
    <row r="130" spans="1:10">
      <c r="A130" s="1" t="s">
        <v>54</v>
      </c>
      <c r="B130">
        <f>IFERROR(FIND("-",A130,1),FIND("+",A130,1))</f>
        <v>6</v>
      </c>
      <c r="C130">
        <f>B130+4</f>
        <v>10</v>
      </c>
      <c r="D130">
        <f>MID(A130,C130+1,FIND("X ",A130,1)-C130-1)*1</f>
        <v>1</v>
      </c>
      <c r="E130">
        <f>MID(A130,B130,4)*1</f>
        <v>-125</v>
      </c>
      <c r="F130" t="str">
        <f>RIGHT(A130,1)</f>
        <v>L</v>
      </c>
      <c r="G130">
        <f>IF(E130&lt;0,-E130/100*D130,D130)</f>
        <v>1.25</v>
      </c>
      <c r="H130">
        <f>IF(E130&lt;0,D130,E130/100*D130)</f>
        <v>1</v>
      </c>
      <c r="I130">
        <f>IF(F130="W",H130,IF(F130="L",-G130,0))</f>
        <v>-1.25</v>
      </c>
      <c r="J130">
        <f>INT(D130)</f>
        <v>1</v>
      </c>
    </row>
    <row r="131" spans="1:10">
      <c r="A131" s="2" t="s">
        <v>231</v>
      </c>
      <c r="B131">
        <f>IFERROR(FIND("-",A131,1),FIND("+",A131,1))</f>
        <v>8</v>
      </c>
      <c r="C131">
        <f>B131+4</f>
        <v>12</v>
      </c>
      <c r="D131">
        <f>MID(A131,C131+1,FIND("X ",A131,1)-C131-1)*1</f>
        <v>0.5</v>
      </c>
      <c r="E131">
        <f>MID(A131,B131,4)*1</f>
        <v>-125</v>
      </c>
      <c r="F131" t="str">
        <f>RIGHT(A131,1)</f>
        <v>W</v>
      </c>
      <c r="G131">
        <f>IF(E131&lt;0,-E131/100*D131,D131)</f>
        <v>0.625</v>
      </c>
      <c r="H131">
        <f>IF(E131&lt;0,D131,E131/100*D131)</f>
        <v>0.5</v>
      </c>
      <c r="I131">
        <f>IF(F131="W",H131,IF(F131="L",-G131,0))</f>
        <v>0.5</v>
      </c>
      <c r="J131">
        <f>INT(D131)</f>
        <v>0</v>
      </c>
    </row>
    <row r="132" spans="1:10">
      <c r="A132" s="2" t="s">
        <v>115</v>
      </c>
      <c r="B132">
        <f>IFERROR(FIND("-",A132,1),FIND("+",A132,1))</f>
        <v>8</v>
      </c>
      <c r="C132">
        <f>B132+4</f>
        <v>12</v>
      </c>
      <c r="D132">
        <f>MID(A132,C132+1,FIND("X ",A132,1)-C132-1)*1</f>
        <v>1.5</v>
      </c>
      <c r="E132">
        <f>MID(A132,B132,4)*1</f>
        <v>-125</v>
      </c>
      <c r="F132" t="str">
        <f>RIGHT(A132,1)</f>
        <v>W</v>
      </c>
      <c r="G132">
        <f>IF(E132&lt;0,-E132/100*D132,D132)</f>
        <v>1.875</v>
      </c>
      <c r="H132">
        <f>IF(E132&lt;0,D132,E132/100*D132)</f>
        <v>1.5</v>
      </c>
      <c r="I132">
        <f>IF(F132="W",H132,IF(F132="L",-G132,0))</f>
        <v>1.5</v>
      </c>
      <c r="J132">
        <f>INT(D132)</f>
        <v>1</v>
      </c>
    </row>
    <row r="133" spans="1:10">
      <c r="A133" s="2" t="s">
        <v>125</v>
      </c>
      <c r="B133">
        <f>IFERROR(FIND("-",A133,1),FIND("+",A133,1))</f>
        <v>9</v>
      </c>
      <c r="C133">
        <f>B133+4</f>
        <v>13</v>
      </c>
      <c r="D133">
        <f>MID(A133,C133+1,FIND("X ",A133,1)-C133-1)*1</f>
        <v>3.5</v>
      </c>
      <c r="E133">
        <f>MID(A133,B133,4)*1</f>
        <v>-125</v>
      </c>
      <c r="F133" t="str">
        <f>RIGHT(A133,1)</f>
        <v>W</v>
      </c>
      <c r="G133">
        <f>IF(E133&lt;0,-E133/100*D133,D133)</f>
        <v>4.375</v>
      </c>
      <c r="H133">
        <f>IF(E133&lt;0,D133,E133/100*D133)</f>
        <v>3.5</v>
      </c>
      <c r="I133">
        <f>IF(F133="W",H133,IF(F133="L",-G133,0))</f>
        <v>3.5</v>
      </c>
      <c r="J133">
        <f>INT(D133)</f>
        <v>3</v>
      </c>
    </row>
    <row r="134" spans="1:10">
      <c r="A134" s="1" t="s">
        <v>130</v>
      </c>
      <c r="B134">
        <f>IFERROR(FIND("-",A134,1),FIND("+",A134,1))</f>
        <v>6</v>
      </c>
      <c r="C134">
        <f>B134+4</f>
        <v>10</v>
      </c>
      <c r="D134">
        <f>MID(A134,C134+1,FIND("X ",A134,1)-C134-1)*1</f>
        <v>4</v>
      </c>
      <c r="E134">
        <f>MID(A134,B134,4)*1</f>
        <v>-125</v>
      </c>
      <c r="F134" t="str">
        <f>RIGHT(A134,1)</f>
        <v>W</v>
      </c>
      <c r="G134">
        <f>IF(E134&lt;0,-E134/100*D134,D134)</f>
        <v>5</v>
      </c>
      <c r="H134">
        <f>IF(E134&lt;0,D134,E134/100*D134)</f>
        <v>4</v>
      </c>
      <c r="I134">
        <f>IF(F134="W",H134,IF(F134="L",-G134,0))</f>
        <v>4</v>
      </c>
      <c r="J134">
        <f>INT(D134)</f>
        <v>4</v>
      </c>
    </row>
    <row r="135" spans="1:10">
      <c r="A135" s="2" t="s">
        <v>144</v>
      </c>
      <c r="B135">
        <f>IFERROR(FIND("-",A135,1),FIND("+",A135,1))</f>
        <v>6</v>
      </c>
      <c r="C135">
        <f>B135+4</f>
        <v>10</v>
      </c>
      <c r="D135">
        <f>MID(A135,C135+1,FIND("X ",A135,1)-C135-1)*1</f>
        <v>3.5</v>
      </c>
      <c r="E135">
        <f>MID(A135,B135,4)*1</f>
        <v>-125</v>
      </c>
      <c r="F135" t="str">
        <f>RIGHT(A135,1)</f>
        <v>W</v>
      </c>
      <c r="G135">
        <f>IF(E135&lt;0,-E135/100*D135,D135)</f>
        <v>4.375</v>
      </c>
      <c r="H135">
        <f>IF(E135&lt;0,D135,E135/100*D135)</f>
        <v>3.5</v>
      </c>
      <c r="I135">
        <f>IF(F135="W",H135,IF(F135="L",-G135,0))</f>
        <v>3.5</v>
      </c>
      <c r="J135">
        <f>INT(D135)</f>
        <v>3</v>
      </c>
    </row>
    <row r="136" spans="1:10">
      <c r="A136" s="2" t="s">
        <v>159</v>
      </c>
      <c r="B136">
        <f>IFERROR(FIND("-",A136,1),FIND("+",A136,1))</f>
        <v>11</v>
      </c>
      <c r="C136">
        <f>B136+4</f>
        <v>15</v>
      </c>
      <c r="D136">
        <f>MID(A136,C136+1,FIND("X ",A136,1)-C136-1)*1</f>
        <v>3.5</v>
      </c>
      <c r="E136">
        <f>MID(A136,B136,4)*1</f>
        <v>-125</v>
      </c>
      <c r="F136" t="str">
        <f>RIGHT(A136,1)</f>
        <v>L</v>
      </c>
      <c r="G136">
        <f>IF(E136&lt;0,-E136/100*D136,D136)</f>
        <v>4.375</v>
      </c>
      <c r="H136">
        <f>IF(E136&lt;0,D136,E136/100*D136)</f>
        <v>3.5</v>
      </c>
      <c r="I136">
        <f>IF(F136="W",H136,IF(F136="L",-G136,0))</f>
        <v>-4.375</v>
      </c>
      <c r="J136">
        <f>INT(D136)</f>
        <v>3</v>
      </c>
    </row>
    <row r="137" spans="1:10">
      <c r="A137" s="2" t="s">
        <v>235</v>
      </c>
      <c r="B137">
        <f>IFERROR(FIND("-",A137,1),FIND("+",A137,1))</f>
        <v>8</v>
      </c>
      <c r="C137">
        <f>B137+4</f>
        <v>12</v>
      </c>
      <c r="D137">
        <f>MID(A137,C137+1,FIND("X ",A137,1)-C137-1)*1</f>
        <v>0.5</v>
      </c>
      <c r="E137">
        <f>MID(A137,B137,4)*1</f>
        <v>-125</v>
      </c>
      <c r="F137" t="str">
        <f>RIGHT(A137,1)</f>
        <v>P</v>
      </c>
      <c r="G137">
        <f>IF(E137&lt;0,-E137/100*D137,D137)</f>
        <v>0.625</v>
      </c>
      <c r="H137">
        <f>IF(E137&lt;0,D137,E137/100*D137)</f>
        <v>0.5</v>
      </c>
      <c r="I137">
        <f>IF(F137="W",H137,IF(F137="L",-G137,0))</f>
        <v>0</v>
      </c>
      <c r="J137">
        <f>INT(D137)</f>
        <v>0</v>
      </c>
    </row>
    <row r="138" spans="1:10">
      <c r="A138" s="2" t="s">
        <v>165</v>
      </c>
      <c r="B138">
        <f>IFERROR(FIND("-",A138,1),FIND("+",A138,1))</f>
        <v>9</v>
      </c>
      <c r="C138">
        <f>B138+4</f>
        <v>13</v>
      </c>
      <c r="D138">
        <f>MID(A138,C138+1,FIND("X ",A138,1)-C138-1)*1</f>
        <v>3</v>
      </c>
      <c r="E138">
        <f>MID(A138,B138,4)*1</f>
        <v>-125</v>
      </c>
      <c r="F138" t="str">
        <f>RIGHT(A138,1)</f>
        <v>W</v>
      </c>
      <c r="G138">
        <f>IF(E138&lt;0,-E138/100*D138,D138)</f>
        <v>3.75</v>
      </c>
      <c r="H138">
        <f>IF(E138&lt;0,D138,E138/100*D138)</f>
        <v>3</v>
      </c>
      <c r="I138">
        <f>IF(F138="W",H138,IF(F138="L",-G138,0))</f>
        <v>3</v>
      </c>
      <c r="J138">
        <f>INT(D138)</f>
        <v>3</v>
      </c>
    </row>
    <row r="139" spans="1:10">
      <c r="A139" s="2" t="s">
        <v>166</v>
      </c>
      <c r="B139">
        <f>IFERROR(FIND("-",A139,1),FIND("+",A139,1))</f>
        <v>8</v>
      </c>
      <c r="C139">
        <f>B139+4</f>
        <v>12</v>
      </c>
      <c r="D139">
        <f>MID(A139,C139+1,FIND("X ",A139,1)-C139-1)*1</f>
        <v>3.5</v>
      </c>
      <c r="E139">
        <f>MID(A139,B139,4)*1</f>
        <v>-125</v>
      </c>
      <c r="F139" t="str">
        <f>RIGHT(A139,1)</f>
        <v>W</v>
      </c>
      <c r="G139">
        <f>IF(E139&lt;0,-E139/100*D139,D139)</f>
        <v>4.375</v>
      </c>
      <c r="H139">
        <f>IF(E139&lt;0,D139,E139/100*D139)</f>
        <v>3.5</v>
      </c>
      <c r="I139">
        <f>IF(F139="W",H139,IF(F139="L",-G139,0))</f>
        <v>3.5</v>
      </c>
      <c r="J139">
        <f>INT(D139)</f>
        <v>3</v>
      </c>
    </row>
    <row r="140" spans="1:10">
      <c r="A140" s="2" t="s">
        <v>236</v>
      </c>
      <c r="B140">
        <f>IFERROR(FIND("-",A140,1),FIND("+",A140,1))</f>
        <v>11</v>
      </c>
      <c r="C140">
        <f>B140+4</f>
        <v>15</v>
      </c>
      <c r="D140">
        <f>MID(A140,C140+1,FIND("X ",A140,1)-C140-1)*1</f>
        <v>1</v>
      </c>
      <c r="E140">
        <f>MID(A140,B140,4)*1</f>
        <v>-125</v>
      </c>
      <c r="F140" t="str">
        <f>RIGHT(A140,1)</f>
        <v>P</v>
      </c>
      <c r="G140">
        <f>IF(E140&lt;0,-E140/100*D140,D140)</f>
        <v>1.25</v>
      </c>
      <c r="H140">
        <f>IF(E140&lt;0,D140,E140/100*D140)</f>
        <v>1</v>
      </c>
      <c r="I140">
        <f>IF(F140="W",H140,IF(F140="L",-G140,0))</f>
        <v>0</v>
      </c>
      <c r="J140">
        <f>INT(D140)</f>
        <v>1</v>
      </c>
    </row>
    <row r="141" spans="1:10">
      <c r="A141" s="2" t="s">
        <v>172</v>
      </c>
      <c r="B141">
        <f>IFERROR(FIND("-",A141,1),FIND("+",A141,1))</f>
        <v>10</v>
      </c>
      <c r="C141">
        <f>B141+4</f>
        <v>14</v>
      </c>
      <c r="D141">
        <f>MID(A141,C141+1,FIND("X ",A141,1)-C141-1)*1</f>
        <v>3.5</v>
      </c>
      <c r="E141">
        <f>MID(A141,B141,4)*1</f>
        <v>-125</v>
      </c>
      <c r="F141" t="str">
        <f>RIGHT(A141,1)</f>
        <v>L</v>
      </c>
      <c r="G141">
        <f>IF(E141&lt;0,-E141/100*D141,D141)</f>
        <v>4.375</v>
      </c>
      <c r="H141">
        <f>IF(E141&lt;0,D141,E141/100*D141)</f>
        <v>3.5</v>
      </c>
      <c r="I141">
        <f>IF(F141="W",H141,IF(F141="L",-G141,0))</f>
        <v>-4.375</v>
      </c>
      <c r="J141">
        <f>INT(D141)</f>
        <v>3</v>
      </c>
    </row>
    <row r="142" spans="1:10">
      <c r="A142" s="2" t="s">
        <v>185</v>
      </c>
      <c r="B142">
        <f>IFERROR(FIND("-",A142,1),FIND("+",A142,1))</f>
        <v>9</v>
      </c>
      <c r="C142">
        <f>B142+4</f>
        <v>13</v>
      </c>
      <c r="D142">
        <f>MID(A142,C142+1,FIND("X ",A142,1)-C142-1)*1</f>
        <v>3.5</v>
      </c>
      <c r="E142">
        <f>MID(A142,B142,4)*1</f>
        <v>-125</v>
      </c>
      <c r="F142" t="str">
        <f>RIGHT(A142,1)</f>
        <v>L</v>
      </c>
      <c r="G142">
        <f>IF(E142&lt;0,-E142/100*D142,D142)</f>
        <v>4.375</v>
      </c>
      <c r="H142">
        <f>IF(E142&lt;0,D142,E142/100*D142)</f>
        <v>3.5</v>
      </c>
      <c r="I142">
        <f>IF(F142="W",H142,IF(F142="L",-G142,0))</f>
        <v>-4.375</v>
      </c>
      <c r="J142">
        <f>INT(D142)</f>
        <v>3</v>
      </c>
    </row>
    <row r="143" spans="1:10">
      <c r="A143" s="2" t="s">
        <v>188</v>
      </c>
      <c r="B143">
        <f>IFERROR(FIND("-",A143,1),FIND("+",A143,1))</f>
        <v>9</v>
      </c>
      <c r="C143">
        <f>B143+4</f>
        <v>13</v>
      </c>
      <c r="D143">
        <f>MID(A143,C143+1,FIND("X ",A143,1)-C143-1)*1</f>
        <v>0.5</v>
      </c>
      <c r="E143">
        <f>MID(A143,B143,4)*1</f>
        <v>-125</v>
      </c>
      <c r="F143" t="str">
        <f>RIGHT(A143,1)</f>
        <v>W</v>
      </c>
      <c r="G143">
        <f>IF(E143&lt;0,-E143/100*D143,D143)</f>
        <v>0.625</v>
      </c>
      <c r="H143">
        <f>IF(E143&lt;0,D143,E143/100*D143)</f>
        <v>0.5</v>
      </c>
      <c r="I143">
        <f>IF(F143="W",H143,IF(F143="L",-G143,0))</f>
        <v>0.5</v>
      </c>
      <c r="J143">
        <f>INT(D143)</f>
        <v>0</v>
      </c>
    </row>
    <row r="144" spans="1:10">
      <c r="A144" s="2" t="s">
        <v>197</v>
      </c>
      <c r="B144">
        <f>IFERROR(FIND("-",A144,1),FIND("+",A144,1))</f>
        <v>8</v>
      </c>
      <c r="C144">
        <f>B144+4</f>
        <v>12</v>
      </c>
      <c r="D144">
        <f>MID(A144,C144+1,FIND("X ",A144,1)-C144-1)*1</f>
        <v>2.5</v>
      </c>
      <c r="E144">
        <f>MID(A144,B144,4)*1</f>
        <v>-125</v>
      </c>
      <c r="F144" t="str">
        <f>RIGHT(A144,1)</f>
        <v>L</v>
      </c>
      <c r="G144">
        <f>IF(E144&lt;0,-E144/100*D144,D144)</f>
        <v>3.125</v>
      </c>
      <c r="H144">
        <f>IF(E144&lt;0,D144,E144/100*D144)</f>
        <v>2.5</v>
      </c>
      <c r="I144">
        <f>IF(F144="W",H144,IF(F144="L",-G144,0))</f>
        <v>-3.125</v>
      </c>
      <c r="J144">
        <f>INT(D144)</f>
        <v>2</v>
      </c>
    </row>
    <row r="145" spans="1:10">
      <c r="A145" s="2" t="s">
        <v>202</v>
      </c>
      <c r="B145">
        <f>IFERROR(FIND("-",A145,1),FIND("+",A145,1))</f>
        <v>6</v>
      </c>
      <c r="C145">
        <f>B145+4</f>
        <v>10</v>
      </c>
      <c r="D145">
        <f>MID(A145,C145+1,FIND("X ",A145,1)-C145-1)*1</f>
        <v>2</v>
      </c>
      <c r="E145">
        <f>MID(A145,B145,4)*1</f>
        <v>-125</v>
      </c>
      <c r="F145" t="str">
        <f>RIGHT(A145,1)</f>
        <v>W</v>
      </c>
      <c r="G145">
        <f>IF(E145&lt;0,-E145/100*D145,D145)</f>
        <v>2.5</v>
      </c>
      <c r="H145">
        <f>IF(E145&lt;0,D145,E145/100*D145)</f>
        <v>2</v>
      </c>
      <c r="I145">
        <f>IF(F145="W",H145,IF(F145="L",-G145,0))</f>
        <v>2</v>
      </c>
      <c r="J145">
        <f>INT(D145)</f>
        <v>2</v>
      </c>
    </row>
    <row r="146" spans="1:10">
      <c r="A146" s="2" t="s">
        <v>206</v>
      </c>
      <c r="B146">
        <f>IFERROR(FIND("-",A146,1),FIND("+",A146,1))</f>
        <v>6</v>
      </c>
      <c r="C146">
        <f>B146+4</f>
        <v>10</v>
      </c>
      <c r="D146">
        <f>MID(A146,C146+1,FIND("X ",A146,1)-C146-1)*1</f>
        <v>2</v>
      </c>
      <c r="E146">
        <f>MID(A146,B146,4)*1</f>
        <v>-125</v>
      </c>
      <c r="F146" t="str">
        <f>RIGHT(A146,1)</f>
        <v>L</v>
      </c>
      <c r="G146">
        <f>IF(E146&lt;0,-E146/100*D146,D146)</f>
        <v>2.5</v>
      </c>
      <c r="H146">
        <f>IF(E146&lt;0,D146,E146/100*D146)</f>
        <v>2</v>
      </c>
      <c r="I146">
        <f>IF(F146="W",H146,IF(F146="L",-G146,0))</f>
        <v>-2.5</v>
      </c>
      <c r="J146">
        <f>INT(D146)</f>
        <v>2</v>
      </c>
    </row>
    <row r="147" spans="1:10">
      <c r="A147" s="1" t="s">
        <v>14</v>
      </c>
      <c r="B147">
        <f>IFERROR(FIND("-",A147,1),FIND("+",A147,1))</f>
        <v>9</v>
      </c>
      <c r="C147">
        <f>B147+4</f>
        <v>13</v>
      </c>
      <c r="D147">
        <f>MID(A147,C147+1,FIND("X ",A147,1)-C147-1)*1</f>
        <v>2.5</v>
      </c>
      <c r="E147">
        <f>MID(A147,B147,4)*1</f>
        <v>-126</v>
      </c>
      <c r="F147" t="str">
        <f>RIGHT(A147,1)</f>
        <v>L</v>
      </c>
      <c r="G147">
        <f>IF(E147&lt;0,-E147/100*D147,D147)</f>
        <v>3.15</v>
      </c>
      <c r="H147">
        <f>IF(E147&lt;0,D147,E147/100*D147)</f>
        <v>2.5</v>
      </c>
      <c r="I147">
        <f>IF(F147="W",H147,IF(F147="L",-G147,0))</f>
        <v>-3.15</v>
      </c>
      <c r="J147">
        <f>INT(D147)</f>
        <v>2</v>
      </c>
    </row>
    <row r="148" spans="1:10">
      <c r="A148" s="1" t="s">
        <v>16</v>
      </c>
      <c r="B148">
        <f>IFERROR(FIND("-",A148,1),FIND("+",A148,1))</f>
        <v>9</v>
      </c>
      <c r="C148">
        <f>B148+4</f>
        <v>13</v>
      </c>
      <c r="D148">
        <f>MID(A148,C148+1,FIND("X ",A148,1)-C148-1)*1</f>
        <v>1.5</v>
      </c>
      <c r="E148">
        <f>MID(A148,B148,4)*1</f>
        <v>-128</v>
      </c>
      <c r="F148" t="str">
        <f>RIGHT(A148,1)</f>
        <v>L</v>
      </c>
      <c r="G148">
        <f>IF(E148&lt;0,-E148/100*D148,D148)</f>
        <v>1.92</v>
      </c>
      <c r="H148">
        <f>IF(E148&lt;0,D148,E148/100*D148)</f>
        <v>1.5</v>
      </c>
      <c r="I148">
        <f>IF(F148="W",H148,IF(F148="L",-G148,0))</f>
        <v>-1.92</v>
      </c>
      <c r="J148">
        <f>INT(D148)</f>
        <v>1</v>
      </c>
    </row>
    <row r="149" spans="1:10">
      <c r="A149" s="1" t="s">
        <v>29</v>
      </c>
      <c r="B149">
        <f>IFERROR(FIND("-",A149,1),FIND("+",A149,1))</f>
        <v>6</v>
      </c>
      <c r="C149">
        <f>B149+4</f>
        <v>10</v>
      </c>
      <c r="D149">
        <f>MID(A149,C149+1,FIND("X ",A149,1)-C149-1)*1</f>
        <v>4</v>
      </c>
      <c r="E149">
        <f>MID(A149,B149,4)*1</f>
        <v>-128</v>
      </c>
      <c r="F149" t="str">
        <f>RIGHT(A149,1)</f>
        <v>W</v>
      </c>
      <c r="G149">
        <f>IF(E149&lt;0,-E149/100*D149,D149)</f>
        <v>5.12</v>
      </c>
      <c r="H149">
        <f>IF(E149&lt;0,D149,E149/100*D149)</f>
        <v>4</v>
      </c>
      <c r="I149">
        <f>IF(F149="W",H149,IF(F149="L",-G149,0))</f>
        <v>4</v>
      </c>
      <c r="J149">
        <f>INT(D149)</f>
        <v>4</v>
      </c>
    </row>
    <row r="150" spans="1:10">
      <c r="A150" s="2" t="s">
        <v>76</v>
      </c>
      <c r="B150">
        <f>IFERROR(FIND("-",A150,1),FIND("+",A150,1))</f>
        <v>9</v>
      </c>
      <c r="C150">
        <f>B150+4</f>
        <v>13</v>
      </c>
      <c r="D150">
        <f>MID(A150,C150+1,FIND("X ",A150,1)-C150-1)*1</f>
        <v>2.5</v>
      </c>
      <c r="E150">
        <f>MID(A150,B150,4)*1</f>
        <v>-130</v>
      </c>
      <c r="F150" t="str">
        <f>RIGHT(A150,1)</f>
        <v>L</v>
      </c>
      <c r="G150">
        <f>IF(E150&lt;0,-E150/100*D150,D150)</f>
        <v>3.25</v>
      </c>
      <c r="H150">
        <f>IF(E150&lt;0,D150,E150/100*D150)</f>
        <v>2.5</v>
      </c>
      <c r="I150">
        <f>IF(F150="W",H150,IF(F150="L",-G150,0))</f>
        <v>-3.25</v>
      </c>
      <c r="J150">
        <f>INT(D150)</f>
        <v>2</v>
      </c>
    </row>
    <row r="151" spans="1:10">
      <c r="A151" s="2" t="s">
        <v>101</v>
      </c>
      <c r="B151">
        <f>IFERROR(FIND("-",A151,1),FIND("+",A151,1))</f>
        <v>11</v>
      </c>
      <c r="C151">
        <f>B151+4</f>
        <v>15</v>
      </c>
      <c r="D151">
        <f>MID(A151,C151+1,FIND("X ",A151,1)-C151-1)*1</f>
        <v>4</v>
      </c>
      <c r="E151">
        <f>MID(A151,B151,4)*1</f>
        <v>-130</v>
      </c>
      <c r="F151" t="str">
        <f>RIGHT(A151,1)</f>
        <v>L</v>
      </c>
      <c r="G151">
        <f>IF(E151&lt;0,-E151/100*D151,D151)</f>
        <v>5.2</v>
      </c>
      <c r="H151">
        <f>IF(E151&lt;0,D151,E151/100*D151)</f>
        <v>4</v>
      </c>
      <c r="I151">
        <f>IF(F151="W",H151,IF(F151="L",-G151,0))</f>
        <v>-5.2</v>
      </c>
      <c r="J151">
        <f>INT(D151)</f>
        <v>4</v>
      </c>
    </row>
    <row r="152" spans="1:10">
      <c r="A152" s="2" t="s">
        <v>132</v>
      </c>
      <c r="B152">
        <f>IFERROR(FIND("-",A152,1),FIND("+",A152,1))</f>
        <v>9</v>
      </c>
      <c r="C152">
        <f>B152+4</f>
        <v>13</v>
      </c>
      <c r="D152">
        <f>MID(A152,C152+1,FIND("X ",A152,1)-C152-1)*1</f>
        <v>1.5</v>
      </c>
      <c r="E152">
        <f>MID(A152,B152,4)*1</f>
        <v>-130</v>
      </c>
      <c r="F152" t="str">
        <f>RIGHT(A152,1)</f>
        <v>L</v>
      </c>
      <c r="G152">
        <f>IF(E152&lt;0,-E152/100*D152,D152)</f>
        <v>1.9500000000000002</v>
      </c>
      <c r="H152">
        <f>IF(E152&lt;0,D152,E152/100*D152)</f>
        <v>1.5</v>
      </c>
      <c r="I152">
        <f>IF(F152="W",H152,IF(F152="L",-G152,0))</f>
        <v>-1.9500000000000002</v>
      </c>
      <c r="J152">
        <f>INT(D152)</f>
        <v>1</v>
      </c>
    </row>
    <row r="153" spans="1:10">
      <c r="A153" s="2" t="s">
        <v>179</v>
      </c>
      <c r="B153">
        <f>IFERROR(FIND("-",A153,1),FIND("+",A153,1))</f>
        <v>11</v>
      </c>
      <c r="C153">
        <f>B153+4</f>
        <v>15</v>
      </c>
      <c r="D153">
        <f>MID(A153,C153+1,FIND("X ",A153,1)-C153-1)*1</f>
        <v>1</v>
      </c>
      <c r="E153">
        <f>MID(A153,B153,4)*1</f>
        <v>-130</v>
      </c>
      <c r="F153" t="str">
        <f>RIGHT(A153,1)</f>
        <v>W</v>
      </c>
      <c r="G153">
        <f>IF(E153&lt;0,-E153/100*D153,D153)</f>
        <v>1.3</v>
      </c>
      <c r="H153">
        <f>IF(E153&lt;0,D153,E153/100*D153)</f>
        <v>1</v>
      </c>
      <c r="I153">
        <f>IF(F153="W",H153,IF(F153="L",-G153,0))</f>
        <v>1</v>
      </c>
      <c r="J153">
        <f>INT(D153)</f>
        <v>1</v>
      </c>
    </row>
    <row r="154" spans="1:10">
      <c r="A154" s="2" t="s">
        <v>179</v>
      </c>
      <c r="B154">
        <f>IFERROR(FIND("-",A154,1),FIND("+",A154,1))</f>
        <v>11</v>
      </c>
      <c r="C154">
        <f>B154+4</f>
        <v>15</v>
      </c>
      <c r="D154">
        <f>MID(A154,C154+1,FIND("X ",A154,1)-C154-1)*1</f>
        <v>1</v>
      </c>
      <c r="E154">
        <f>MID(A154,B154,4)*1</f>
        <v>-130</v>
      </c>
      <c r="F154" t="str">
        <f>RIGHT(A154,1)</f>
        <v>W</v>
      </c>
      <c r="G154">
        <f>IF(E154&lt;0,-E154/100*D154,D154)</f>
        <v>1.3</v>
      </c>
      <c r="H154">
        <f>IF(E154&lt;0,D154,E154/100*D154)</f>
        <v>1</v>
      </c>
      <c r="I154">
        <f>IF(F154="W",H154,IF(F154="L",-G154,0))</f>
        <v>1</v>
      </c>
      <c r="J154">
        <f>INT(D154)</f>
        <v>1</v>
      </c>
    </row>
    <row r="155" spans="1:10">
      <c r="A155" s="2" t="s">
        <v>192</v>
      </c>
      <c r="B155">
        <f>IFERROR(FIND("-",A155,1),FIND("+",A155,1))</f>
        <v>9</v>
      </c>
      <c r="C155">
        <f>B155+4</f>
        <v>13</v>
      </c>
      <c r="D155">
        <f>MID(A155,C155+1,FIND("X ",A155,1)-C155-1)*1</f>
        <v>2</v>
      </c>
      <c r="E155">
        <f>MID(A155,B155,4)*1</f>
        <v>-130</v>
      </c>
      <c r="F155" t="str">
        <f>RIGHT(A155,1)</f>
        <v>W</v>
      </c>
      <c r="G155">
        <f>IF(E155&lt;0,-E155/100*D155,D155)</f>
        <v>2.6</v>
      </c>
      <c r="H155">
        <f>IF(E155&lt;0,D155,E155/100*D155)</f>
        <v>2</v>
      </c>
      <c r="I155">
        <f>IF(F155="W",H155,IF(F155="L",-G155,0))</f>
        <v>2</v>
      </c>
      <c r="J155">
        <f>INT(D155)</f>
        <v>2</v>
      </c>
    </row>
    <row r="156" spans="1:10">
      <c r="A156" s="2" t="s">
        <v>237</v>
      </c>
      <c r="B156">
        <f>IFERROR(FIND("-",A156,1),FIND("+",A156,1))</f>
        <v>11</v>
      </c>
      <c r="C156">
        <f>B156+4</f>
        <v>15</v>
      </c>
      <c r="D156">
        <f>MID(A156,C156+1,FIND("X ",A156,1)-C156-1)*1</f>
        <v>1</v>
      </c>
      <c r="E156">
        <f>MID(A156,B156,4)*1</f>
        <v>-130</v>
      </c>
      <c r="F156" t="str">
        <f>RIGHT(A156,1)</f>
        <v>W</v>
      </c>
      <c r="G156">
        <f>IF(E156&lt;0,-E156/100*D156,D156)</f>
        <v>1.3</v>
      </c>
      <c r="H156">
        <f>IF(E156&lt;0,D156,E156/100*D156)</f>
        <v>1</v>
      </c>
      <c r="I156">
        <f>IF(F156="W",H156,IF(F156="L",-G156,0))</f>
        <v>1</v>
      </c>
      <c r="J156">
        <f>INT(D156)</f>
        <v>1</v>
      </c>
    </row>
    <row r="157" spans="1:10">
      <c r="A157" s="1" t="s">
        <v>30</v>
      </c>
      <c r="B157">
        <f>IFERROR(FIND("-",A157,1),FIND("+",A157,1))</f>
        <v>8</v>
      </c>
      <c r="C157">
        <f>B157+4</f>
        <v>12</v>
      </c>
      <c r="D157">
        <f>MID(A157,C157+1,FIND("X ",A157,1)-C157-1)*1</f>
        <v>3.5</v>
      </c>
      <c r="E157">
        <f>MID(A157,B157,4)*1</f>
        <v>-132</v>
      </c>
      <c r="F157" t="str">
        <f>RIGHT(A157,1)</f>
        <v>W</v>
      </c>
      <c r="G157">
        <f>IF(E157&lt;0,-E157/100*D157,D157)</f>
        <v>4.62</v>
      </c>
      <c r="H157">
        <f>IF(E157&lt;0,D157,E157/100*D157)</f>
        <v>3.5</v>
      </c>
      <c r="I157">
        <f>IF(F157="W",H157,IF(F157="L",-G157,0))</f>
        <v>3.5</v>
      </c>
      <c r="J157">
        <f>INT(D157)</f>
        <v>3</v>
      </c>
    </row>
    <row r="158" spans="1:10">
      <c r="A158" s="2" t="s">
        <v>105</v>
      </c>
      <c r="B158">
        <f>IFERROR(FIND("-",A158,1),FIND("+",A158,1))</f>
        <v>8</v>
      </c>
      <c r="C158">
        <f>B158+4</f>
        <v>12</v>
      </c>
      <c r="D158">
        <f>MID(A158,C158+1,FIND("X ",A158,1)-C158-1)*1</f>
        <v>5.5</v>
      </c>
      <c r="E158">
        <f>MID(A158,B158,4)*1</f>
        <v>-132</v>
      </c>
      <c r="F158" t="str">
        <f>RIGHT(A158,1)</f>
        <v>L</v>
      </c>
      <c r="G158">
        <f>IF(E158&lt;0,-E158/100*D158,D158)</f>
        <v>7.2600000000000007</v>
      </c>
      <c r="H158">
        <f>IF(E158&lt;0,D158,E158/100*D158)</f>
        <v>5.5</v>
      </c>
      <c r="I158">
        <f>IF(F158="W",H158,IF(F158="L",-G158,0))</f>
        <v>-7.2600000000000007</v>
      </c>
      <c r="J158">
        <f>INT(D158)</f>
        <v>5</v>
      </c>
    </row>
    <row r="159" spans="1:10">
      <c r="A159" s="1" t="s">
        <v>39</v>
      </c>
      <c r="B159">
        <f>IFERROR(FIND("-",A159,1),FIND("+",A159,1))</f>
        <v>8</v>
      </c>
      <c r="C159">
        <f>B159+4</f>
        <v>12</v>
      </c>
      <c r="D159">
        <f>MID(A159,C159+1,FIND("X ",A159,1)-C159-1)*1</f>
        <v>0.5</v>
      </c>
      <c r="E159">
        <f>MID(A159,B159,4)*1</f>
        <v>-133</v>
      </c>
      <c r="F159" t="str">
        <f>RIGHT(A159,1)</f>
        <v>L</v>
      </c>
      <c r="G159">
        <f>IF(E159&lt;0,-E159/100*D159,D159)</f>
        <v>0.66500000000000004</v>
      </c>
      <c r="H159">
        <f>IF(E159&lt;0,D159,E159/100*D159)</f>
        <v>0.5</v>
      </c>
      <c r="I159">
        <f>IF(F159="W",H159,IF(F159="L",-G159,0))</f>
        <v>-0.66500000000000004</v>
      </c>
      <c r="J159">
        <f>INT(D159)</f>
        <v>0</v>
      </c>
    </row>
    <row r="160" spans="1:10">
      <c r="A160" s="2" t="s">
        <v>238</v>
      </c>
      <c r="B160">
        <f>IFERROR(FIND("-",A160,1),FIND("+",A160,1))</f>
        <v>9</v>
      </c>
      <c r="C160">
        <f>B160+4</f>
        <v>13</v>
      </c>
      <c r="D160">
        <f>MID(A160,C160+1,FIND("X ",A160,1)-C160-1)*1</f>
        <v>3</v>
      </c>
      <c r="E160">
        <f>MID(A160,B160,4)*1</f>
        <v>-133</v>
      </c>
      <c r="F160" t="str">
        <f>RIGHT(A160,1)</f>
        <v>W</v>
      </c>
      <c r="G160">
        <f>IF(E160&lt;0,-E160/100*D160,D160)</f>
        <v>3.99</v>
      </c>
      <c r="H160">
        <f>IF(E160&lt;0,D160,E160/100*D160)</f>
        <v>3</v>
      </c>
      <c r="I160">
        <f>IF(F160="W",H160,IF(F160="L",-G160,0))</f>
        <v>3</v>
      </c>
      <c r="J160">
        <f>INT(D160)</f>
        <v>3</v>
      </c>
    </row>
    <row r="161" spans="1:10">
      <c r="A161" s="2" t="s">
        <v>59</v>
      </c>
      <c r="B161">
        <f>IFERROR(FIND("-",A161,1),FIND("+",A161,1))</f>
        <v>8</v>
      </c>
      <c r="C161">
        <f>B161+4</f>
        <v>12</v>
      </c>
      <c r="D161">
        <f>MID(A161,C161+1,FIND("X ",A161,1)-C161-1)*1</f>
        <v>0.5</v>
      </c>
      <c r="E161">
        <f>MID(A161,B161,4)*1</f>
        <v>-135</v>
      </c>
      <c r="F161" t="str">
        <f>RIGHT(A161,1)</f>
        <v>L</v>
      </c>
      <c r="G161">
        <f>IF(E161&lt;0,-E161/100*D161,D161)</f>
        <v>0.67500000000000004</v>
      </c>
      <c r="H161">
        <f>IF(E161&lt;0,D161,E161/100*D161)</f>
        <v>0.5</v>
      </c>
      <c r="I161">
        <f>IF(F161="W",H161,IF(F161="L",-G161,0))</f>
        <v>-0.67500000000000004</v>
      </c>
      <c r="J161">
        <f>INT(D161)</f>
        <v>0</v>
      </c>
    </row>
    <row r="162" spans="1:10">
      <c r="A162" s="2" t="s">
        <v>74</v>
      </c>
      <c r="B162">
        <f>IFERROR(FIND("-",A162,1),FIND("+",A162,1))</f>
        <v>8</v>
      </c>
      <c r="C162">
        <f>B162+4</f>
        <v>12</v>
      </c>
      <c r="D162">
        <f>MID(A162,C162+1,FIND("X ",A162,1)-C162-1)*1</f>
        <v>4.5</v>
      </c>
      <c r="E162">
        <f>MID(A162,B162,4)*1</f>
        <v>-135</v>
      </c>
      <c r="F162" t="str">
        <f>RIGHT(A162,1)</f>
        <v>L</v>
      </c>
      <c r="G162">
        <f>IF(E162&lt;0,-E162/100*D162,D162)</f>
        <v>6.0750000000000002</v>
      </c>
      <c r="H162">
        <f>IF(E162&lt;0,D162,E162/100*D162)</f>
        <v>4.5</v>
      </c>
      <c r="I162">
        <f>IF(F162="W",H162,IF(F162="L",-G162,0))</f>
        <v>-6.0750000000000002</v>
      </c>
      <c r="J162">
        <f>INT(D162)</f>
        <v>4</v>
      </c>
    </row>
    <row r="163" spans="1:10">
      <c r="A163" s="2" t="s">
        <v>100</v>
      </c>
      <c r="B163">
        <f>IFERROR(FIND("-",A163,1),FIND("+",A163,1))</f>
        <v>9</v>
      </c>
      <c r="C163">
        <f>B163+4</f>
        <v>13</v>
      </c>
      <c r="D163">
        <f>MID(A163,C163+1,FIND("X ",A163,1)-C163-1)*1</f>
        <v>0.5</v>
      </c>
      <c r="E163">
        <f>MID(A163,B163,4)*1</f>
        <v>-135</v>
      </c>
      <c r="F163" t="str">
        <f>RIGHT(A163,1)</f>
        <v>W</v>
      </c>
      <c r="G163">
        <f>IF(E163&lt;0,-E163/100*D163,D163)</f>
        <v>0.67500000000000004</v>
      </c>
      <c r="H163">
        <f>IF(E163&lt;0,D163,E163/100*D163)</f>
        <v>0.5</v>
      </c>
      <c r="I163">
        <f>IF(F163="W",H163,IF(F163="L",-G163,0))</f>
        <v>0.5</v>
      </c>
      <c r="J163">
        <f>INT(D163)</f>
        <v>0</v>
      </c>
    </row>
    <row r="164" spans="1:10">
      <c r="A164" s="2" t="s">
        <v>109</v>
      </c>
      <c r="B164">
        <f>IFERROR(FIND("-",A164,1),FIND("+",A164,1))</f>
        <v>11</v>
      </c>
      <c r="C164">
        <f>B164+4</f>
        <v>15</v>
      </c>
      <c r="D164">
        <f>MID(A164,C164+1,FIND("X ",A164,1)-C164-1)*1</f>
        <v>4</v>
      </c>
      <c r="E164">
        <f>MID(A164,B164,4)*1</f>
        <v>-135</v>
      </c>
      <c r="F164" t="str">
        <f>RIGHT(A164,1)</f>
        <v>W</v>
      </c>
      <c r="G164">
        <f>IF(E164&lt;0,-E164/100*D164,D164)</f>
        <v>5.4</v>
      </c>
      <c r="H164">
        <f>IF(E164&lt;0,D164,E164/100*D164)</f>
        <v>4</v>
      </c>
      <c r="I164">
        <f>IF(F164="W",H164,IF(F164="L",-G164,0))</f>
        <v>4</v>
      </c>
      <c r="J164">
        <f>INT(D164)</f>
        <v>4</v>
      </c>
    </row>
    <row r="165" spans="1:10">
      <c r="A165" s="2" t="s">
        <v>110</v>
      </c>
      <c r="B165">
        <f>IFERROR(FIND("-",A165,1),FIND("+",A165,1))</f>
        <v>10</v>
      </c>
      <c r="C165">
        <f>B165+4</f>
        <v>14</v>
      </c>
      <c r="D165">
        <f>MID(A165,C165+1,FIND("X ",A165,1)-C165-1)*1</f>
        <v>1</v>
      </c>
      <c r="E165">
        <f>MID(A165,B165,4)*1</f>
        <v>-135</v>
      </c>
      <c r="F165" t="str">
        <f>RIGHT(A165,1)</f>
        <v>W</v>
      </c>
      <c r="G165">
        <f>IF(E165&lt;0,-E165/100*D165,D165)</f>
        <v>1.35</v>
      </c>
      <c r="H165">
        <f>IF(E165&lt;0,D165,E165/100*D165)</f>
        <v>1</v>
      </c>
      <c r="I165">
        <f>IF(F165="W",H165,IF(F165="L",-G165,0))</f>
        <v>1</v>
      </c>
      <c r="J165">
        <f>INT(D165)</f>
        <v>1</v>
      </c>
    </row>
    <row r="166" spans="1:10">
      <c r="A166" s="2" t="s">
        <v>119</v>
      </c>
      <c r="B166">
        <f>IFERROR(FIND("-",A166,1),FIND("+",A166,1))</f>
        <v>9</v>
      </c>
      <c r="C166">
        <f>B166+4</f>
        <v>13</v>
      </c>
      <c r="D166">
        <f>MID(A166,C166+1,FIND("X ",A166,1)-C166-1)*1</f>
        <v>3.5</v>
      </c>
      <c r="E166">
        <f>MID(A166,B166,4)*1</f>
        <v>-135</v>
      </c>
      <c r="F166" t="str">
        <f>RIGHT(A166,1)</f>
        <v>W</v>
      </c>
      <c r="G166">
        <f>IF(E166&lt;0,-E166/100*D166,D166)</f>
        <v>4.7250000000000005</v>
      </c>
      <c r="H166">
        <f>IF(E166&lt;0,D166,E166/100*D166)</f>
        <v>3.5</v>
      </c>
      <c r="I166">
        <f>IF(F166="W",H166,IF(F166="L",-G166,0))</f>
        <v>3.5</v>
      </c>
      <c r="J166">
        <f>INT(D166)</f>
        <v>3</v>
      </c>
    </row>
    <row r="167" spans="1:10">
      <c r="A167" s="2" t="s">
        <v>137</v>
      </c>
      <c r="B167">
        <f>IFERROR(FIND("-",A167,1),FIND("+",A167,1))</f>
        <v>9</v>
      </c>
      <c r="C167">
        <f>B167+4</f>
        <v>13</v>
      </c>
      <c r="D167">
        <f>MID(A167,C167+1,FIND("X ",A167,1)-C167-1)*1</f>
        <v>3</v>
      </c>
      <c r="E167">
        <f>MID(A167,B167,4)*1</f>
        <v>-135</v>
      </c>
      <c r="F167" t="str">
        <f>RIGHT(A167,1)</f>
        <v>W</v>
      </c>
      <c r="G167">
        <f>IF(E167&lt;0,-E167/100*D167,D167)</f>
        <v>4.0500000000000007</v>
      </c>
      <c r="H167">
        <f>IF(E167&lt;0,D167,E167/100*D167)</f>
        <v>3</v>
      </c>
      <c r="I167">
        <f>IF(F167="W",H167,IF(F167="L",-G167,0))</f>
        <v>3</v>
      </c>
      <c r="J167">
        <f>INT(D167)</f>
        <v>3</v>
      </c>
    </row>
    <row r="168" spans="1:10">
      <c r="A168" s="2" t="s">
        <v>155</v>
      </c>
      <c r="B168">
        <f>IFERROR(FIND("-",A168,1),FIND("+",A168,1))</f>
        <v>9</v>
      </c>
      <c r="C168">
        <f>B168+4</f>
        <v>13</v>
      </c>
      <c r="D168">
        <f>MID(A168,C168+1,FIND("X ",A168,1)-C168-1)*1</f>
        <v>0.5</v>
      </c>
      <c r="E168">
        <f>MID(A168,B168,4)*1</f>
        <v>-135</v>
      </c>
      <c r="F168" t="str">
        <f>RIGHT(A168,1)</f>
        <v>W</v>
      </c>
      <c r="G168">
        <f>IF(E168&lt;0,-E168/100*D168,D168)</f>
        <v>0.67500000000000004</v>
      </c>
      <c r="H168">
        <f>IF(E168&lt;0,D168,E168/100*D168)</f>
        <v>0.5</v>
      </c>
      <c r="I168">
        <f>IF(F168="W",H168,IF(F168="L",-G168,0))</f>
        <v>0.5</v>
      </c>
      <c r="J168">
        <f>INT(D168)</f>
        <v>0</v>
      </c>
    </row>
    <row r="169" spans="1:10">
      <c r="A169" s="2" t="s">
        <v>158</v>
      </c>
      <c r="B169">
        <f>IFERROR(FIND("-",A169,1),FIND("+",A169,1))</f>
        <v>9</v>
      </c>
      <c r="C169">
        <f>B169+4</f>
        <v>13</v>
      </c>
      <c r="D169">
        <f>MID(A169,C169+1,FIND("X ",A169,1)-C169-1)*1</f>
        <v>2</v>
      </c>
      <c r="E169">
        <f>MID(A169,B169,4)*1</f>
        <v>-135</v>
      </c>
      <c r="F169" t="str">
        <f>RIGHT(A169,1)</f>
        <v>L</v>
      </c>
      <c r="G169">
        <f>IF(E169&lt;0,-E169/100*D169,D169)</f>
        <v>2.7</v>
      </c>
      <c r="H169">
        <f>IF(E169&lt;0,D169,E169/100*D169)</f>
        <v>2</v>
      </c>
      <c r="I169">
        <f>IF(F169="W",H169,IF(F169="L",-G169,0))</f>
        <v>-2.7</v>
      </c>
      <c r="J169">
        <f>INT(D169)</f>
        <v>2</v>
      </c>
    </row>
    <row r="170" spans="1:10">
      <c r="A170" s="2" t="s">
        <v>242</v>
      </c>
      <c r="B170">
        <f>IFERROR(FIND("-",A170,1),FIND("+",A170,1))</f>
        <v>11</v>
      </c>
      <c r="C170">
        <f>B170+4</f>
        <v>15</v>
      </c>
      <c r="D170">
        <f>MID(A170,C170+1,FIND("X ",A170,1)-C170-1)*1</f>
        <v>0.5</v>
      </c>
      <c r="E170">
        <f>MID(A170,B170,4)*1</f>
        <v>-135</v>
      </c>
      <c r="F170" t="str">
        <f>RIGHT(A170,1)</f>
        <v>W</v>
      </c>
      <c r="G170">
        <f>IF(E170&lt;0,-E170/100*D170,D170)</f>
        <v>0.67500000000000004</v>
      </c>
      <c r="H170">
        <f>IF(E170&lt;0,D170,E170/100*D170)</f>
        <v>0.5</v>
      </c>
      <c r="I170">
        <f>IF(F170="W",H170,IF(F170="L",-G170,0))</f>
        <v>0.5</v>
      </c>
      <c r="J170">
        <f>INT(D170)</f>
        <v>0</v>
      </c>
    </row>
    <row r="171" spans="1:10">
      <c r="A171" s="2" t="s">
        <v>200</v>
      </c>
      <c r="B171">
        <f>IFERROR(FIND("-",A171,1),FIND("+",A171,1))</f>
        <v>6</v>
      </c>
      <c r="C171">
        <f>B171+4</f>
        <v>10</v>
      </c>
      <c r="D171">
        <f>MID(A171,C171+1,FIND("X ",A171,1)-C171-1)*1</f>
        <v>1.5</v>
      </c>
      <c r="E171">
        <f>MID(A171,B171,4)*1</f>
        <v>-135</v>
      </c>
      <c r="F171" t="str">
        <f>RIGHT(A171,1)</f>
        <v>W</v>
      </c>
      <c r="G171">
        <f>IF(E171&lt;0,-E171/100*D171,D171)</f>
        <v>2.0250000000000004</v>
      </c>
      <c r="H171">
        <f>IF(E171&lt;0,D171,E171/100*D171)</f>
        <v>1.5</v>
      </c>
      <c r="I171">
        <f>IF(F171="W",H171,IF(F171="L",-G171,0))</f>
        <v>1.5</v>
      </c>
      <c r="J171">
        <f>INT(D171)</f>
        <v>1</v>
      </c>
    </row>
    <row r="172" spans="1:10">
      <c r="A172" s="2" t="s">
        <v>220</v>
      </c>
      <c r="B172">
        <f>IFERROR(FIND("-",A172,1),FIND("+",A172,1))</f>
        <v>8</v>
      </c>
      <c r="C172">
        <f>B172+4</f>
        <v>12</v>
      </c>
      <c r="D172">
        <f>MID(A172,C172+1,FIND("X ",A172,1)-C172-1)*1</f>
        <v>2.5</v>
      </c>
      <c r="E172">
        <f>MID(A172,B172,4)*1</f>
        <v>-135</v>
      </c>
      <c r="F172" t="str">
        <f>RIGHT(A172,1)</f>
        <v>L</v>
      </c>
      <c r="G172">
        <f>IF(E172&lt;0,-E172/100*D172,D172)</f>
        <v>3.375</v>
      </c>
      <c r="H172">
        <f>IF(E172&lt;0,D172,E172/100*D172)</f>
        <v>2.5</v>
      </c>
      <c r="I172">
        <f>IF(F172="W",H172,IF(F172="L",-G172,0))</f>
        <v>-3.375</v>
      </c>
      <c r="J172">
        <f>INT(D172)</f>
        <v>2</v>
      </c>
    </row>
    <row r="173" spans="1:10">
      <c r="A173" s="2" t="s">
        <v>222</v>
      </c>
      <c r="B173">
        <f>IFERROR(FIND("-",A173,1),FIND("+",A173,1))</f>
        <v>11</v>
      </c>
      <c r="C173">
        <f>B173+4</f>
        <v>15</v>
      </c>
      <c r="D173">
        <f>MID(A173,C173+1,FIND("X ",A173,1)-C173-1)*1</f>
        <v>1.5</v>
      </c>
      <c r="E173">
        <f>MID(A173,B173,4)*1</f>
        <v>-135</v>
      </c>
      <c r="F173" t="str">
        <f>RIGHT(A173,1)</f>
        <v>L</v>
      </c>
      <c r="G173">
        <f>IF(E173&lt;0,-E173/100*D173,D173)</f>
        <v>2.0250000000000004</v>
      </c>
      <c r="H173">
        <f>IF(E173&lt;0,D173,E173/100*D173)</f>
        <v>1.5</v>
      </c>
      <c r="I173">
        <f>IF(F173="W",H173,IF(F173="L",-G173,0))</f>
        <v>-2.0250000000000004</v>
      </c>
      <c r="J173">
        <f>INT(D173)</f>
        <v>1</v>
      </c>
    </row>
    <row r="174" spans="1:10">
      <c r="A174" s="2" t="s">
        <v>117</v>
      </c>
      <c r="B174">
        <f>IFERROR(FIND("-",A174,1),FIND("+",A174,1))</f>
        <v>9</v>
      </c>
      <c r="C174">
        <f>B174+4</f>
        <v>13</v>
      </c>
      <c r="D174">
        <f>MID(A174,C174+1,FIND("X ",A174,1)-C174-1)*1</f>
        <v>3</v>
      </c>
      <c r="E174">
        <f>MID(A174,B174,4)*1</f>
        <v>-139</v>
      </c>
      <c r="F174" t="str">
        <f>RIGHT(A174,1)</f>
        <v>L</v>
      </c>
      <c r="G174">
        <f>IF(E174&lt;0,-E174/100*D174,D174)</f>
        <v>4.17</v>
      </c>
      <c r="H174">
        <f>IF(E174&lt;0,D174,E174/100*D174)</f>
        <v>3</v>
      </c>
      <c r="I174">
        <f>IF(F174="W",H174,IF(F174="L",-G174,0))</f>
        <v>-4.17</v>
      </c>
      <c r="J174">
        <f>INT(D174)</f>
        <v>3</v>
      </c>
    </row>
    <row r="175" spans="1:10">
      <c r="A175" s="1" t="s">
        <v>35</v>
      </c>
      <c r="B175">
        <f>IFERROR(FIND("-",A175,1),FIND("+",A175,1))</f>
        <v>8</v>
      </c>
      <c r="C175">
        <f>B175+4</f>
        <v>12</v>
      </c>
      <c r="D175">
        <f>MID(A175,C175+1,FIND("X ",A175,1)-C175-1)*1</f>
        <v>2.5</v>
      </c>
      <c r="E175">
        <f>MID(A175,B175,4)*1</f>
        <v>-140</v>
      </c>
      <c r="F175" t="str">
        <f>RIGHT(A175,1)</f>
        <v>L</v>
      </c>
      <c r="G175">
        <f>IF(E175&lt;0,-E175/100*D175,D175)</f>
        <v>3.5</v>
      </c>
      <c r="H175">
        <f>IF(E175&lt;0,D175,E175/100*D175)</f>
        <v>2.5</v>
      </c>
      <c r="I175">
        <f>IF(F175="W",H175,IF(F175="L",-G175,0))</f>
        <v>-3.5</v>
      </c>
      <c r="J175">
        <f>INT(D175)</f>
        <v>2</v>
      </c>
    </row>
    <row r="176" spans="1:10">
      <c r="A176" s="1" t="s">
        <v>47</v>
      </c>
      <c r="B176">
        <f>IFERROR(FIND("-",A176,1),FIND("+",A176,1))</f>
        <v>8</v>
      </c>
      <c r="C176">
        <f>B176+4</f>
        <v>12</v>
      </c>
      <c r="D176">
        <f>MID(A176,C176+1,FIND("X ",A176,1)-C176-1)*1</f>
        <v>0.5</v>
      </c>
      <c r="E176">
        <f>MID(A176,B176,4)*1</f>
        <v>-140</v>
      </c>
      <c r="F176" t="str">
        <f>RIGHT(A176,1)</f>
        <v>W</v>
      </c>
      <c r="G176">
        <f>IF(E176&lt;0,-E176/100*D176,D176)</f>
        <v>0.7</v>
      </c>
      <c r="H176">
        <f>IF(E176&lt;0,D176,E176/100*D176)</f>
        <v>0.5</v>
      </c>
      <c r="I176">
        <f>IF(F176="W",H176,IF(F176="L",-G176,0))</f>
        <v>0.5</v>
      </c>
      <c r="J176">
        <f>INT(D176)</f>
        <v>0</v>
      </c>
    </row>
    <row r="177" spans="1:10">
      <c r="A177" s="2" t="s">
        <v>2</v>
      </c>
      <c r="B177">
        <f>IFERROR(FIND("-",A177,1),FIND("+",A177,1))</f>
        <v>9</v>
      </c>
      <c r="C177">
        <f>B177+4</f>
        <v>13</v>
      </c>
      <c r="D177">
        <f>MID(A177,C177+1,FIND("X ",A177,1)-C177-1)*1</f>
        <v>1.5</v>
      </c>
      <c r="E177">
        <f>MID(A177,B177,4)*1</f>
        <v>-140</v>
      </c>
      <c r="F177" t="str">
        <f>RIGHT(A177,1)</f>
        <v>L</v>
      </c>
      <c r="G177">
        <f>IF(E177&lt;0,-E177/100*D177,D177)</f>
        <v>2.0999999999999996</v>
      </c>
      <c r="H177">
        <f>IF(E177&lt;0,D177,E177/100*D177)</f>
        <v>1.5</v>
      </c>
      <c r="I177">
        <f>IF(F177="W",H177,IF(F177="L",-G177,0))</f>
        <v>-2.0999999999999996</v>
      </c>
      <c r="J177">
        <f>INT(D177)</f>
        <v>1</v>
      </c>
    </row>
    <row r="178" spans="1:10">
      <c r="A178" s="2" t="s">
        <v>78</v>
      </c>
      <c r="B178">
        <f>IFERROR(FIND("-",A178,1),FIND("+",A178,1))</f>
        <v>8</v>
      </c>
      <c r="C178">
        <f>B178+4</f>
        <v>12</v>
      </c>
      <c r="D178">
        <f>MID(A178,C178+1,FIND("X ",A178,1)-C178-1)*1</f>
        <v>0.5</v>
      </c>
      <c r="E178">
        <f>MID(A178,B178,4)*1</f>
        <v>-140</v>
      </c>
      <c r="F178" t="str">
        <f>RIGHT(A178,1)</f>
        <v>W</v>
      </c>
      <c r="G178">
        <f>IF(E178&lt;0,-E178/100*D178,D178)</f>
        <v>0.7</v>
      </c>
      <c r="H178">
        <f>IF(E178&lt;0,D178,E178/100*D178)</f>
        <v>0.5</v>
      </c>
      <c r="I178">
        <f>IF(F178="W",H178,IF(F178="L",-G178,0))</f>
        <v>0.5</v>
      </c>
      <c r="J178">
        <f>INT(D178)</f>
        <v>0</v>
      </c>
    </row>
    <row r="179" spans="1:10">
      <c r="A179" s="2" t="s">
        <v>143</v>
      </c>
      <c r="B179">
        <f>IFERROR(FIND("-",A179,1),FIND("+",A179,1))</f>
        <v>8</v>
      </c>
      <c r="C179">
        <f>B179+4</f>
        <v>12</v>
      </c>
      <c r="D179">
        <f>MID(A179,C179+1,FIND("X ",A179,1)-C179-1)*1</f>
        <v>2</v>
      </c>
      <c r="E179">
        <f>MID(A179,B179,4)*1</f>
        <v>-140</v>
      </c>
      <c r="F179" t="str">
        <f>RIGHT(A179,1)</f>
        <v>L</v>
      </c>
      <c r="G179">
        <f>IF(E179&lt;0,-E179/100*D179,D179)</f>
        <v>2.8</v>
      </c>
      <c r="H179">
        <f>IF(E179&lt;0,D179,E179/100*D179)</f>
        <v>2</v>
      </c>
      <c r="I179">
        <f>IF(F179="W",H179,IF(F179="L",-G179,0))</f>
        <v>-2.8</v>
      </c>
      <c r="J179">
        <f>INT(D179)</f>
        <v>2</v>
      </c>
    </row>
    <row r="180" spans="1:10">
      <c r="A180" s="2" t="s">
        <v>174</v>
      </c>
      <c r="B180">
        <f>IFERROR(FIND("-",A180,1),FIND("+",A180,1))</f>
        <v>8</v>
      </c>
      <c r="C180">
        <f>B180+4</f>
        <v>12</v>
      </c>
      <c r="D180">
        <f>MID(A180,C180+1,FIND("X ",A180,1)-C180-1)*1</f>
        <v>3</v>
      </c>
      <c r="E180">
        <f>MID(A180,B180,4)*1</f>
        <v>-140</v>
      </c>
      <c r="F180" t="str">
        <f>RIGHT(A180,1)</f>
        <v>L</v>
      </c>
      <c r="G180">
        <f>IF(E180&lt;0,-E180/100*D180,D180)</f>
        <v>4.1999999999999993</v>
      </c>
      <c r="H180">
        <f>IF(E180&lt;0,D180,E180/100*D180)</f>
        <v>3</v>
      </c>
      <c r="I180">
        <f>IF(F180="W",H180,IF(F180="L",-G180,0))</f>
        <v>-4.1999999999999993</v>
      </c>
      <c r="J180">
        <f>INT(D180)</f>
        <v>3</v>
      </c>
    </row>
    <row r="181" spans="1:10">
      <c r="A181" s="2" t="s">
        <v>248</v>
      </c>
      <c r="B181">
        <f>IFERROR(FIND("-",A181,1),FIND("+",A181,1))</f>
        <v>8</v>
      </c>
      <c r="C181">
        <f>B181+4</f>
        <v>12</v>
      </c>
      <c r="D181">
        <f>MID(A181,C181+1,FIND("X ",A181,1)-C181-1)*1</f>
        <v>2.5</v>
      </c>
      <c r="E181">
        <f>MID(A181,B181,4)*1</f>
        <v>-140</v>
      </c>
      <c r="F181" t="str">
        <f>RIGHT(A181,1)</f>
        <v>W</v>
      </c>
      <c r="G181">
        <f>IF(E181&lt;0,-E181/100*D181,D181)</f>
        <v>3.5</v>
      </c>
      <c r="H181">
        <f>IF(E181&lt;0,D181,E181/100*D181)</f>
        <v>2.5</v>
      </c>
      <c r="I181">
        <f>IF(F181="W",H181,IF(F181="L",-G181,0))</f>
        <v>2.5</v>
      </c>
      <c r="J181">
        <f>INT(D181)</f>
        <v>2</v>
      </c>
    </row>
    <row r="182" spans="1:10">
      <c r="A182" s="2" t="s">
        <v>69</v>
      </c>
      <c r="B182">
        <f>IFERROR(FIND("-",A182,1),FIND("+",A182,1))</f>
        <v>8</v>
      </c>
      <c r="C182">
        <f>B182+4</f>
        <v>12</v>
      </c>
      <c r="D182">
        <f>MID(A182,C182+1,FIND("X ",A182,1)-C182-1)*1</f>
        <v>1</v>
      </c>
      <c r="E182">
        <f>MID(A182,B182,4)*1</f>
        <v>-142</v>
      </c>
      <c r="F182" t="str">
        <f>RIGHT(A182,1)</f>
        <v>W</v>
      </c>
      <c r="G182">
        <f>IF(E182&lt;0,-E182/100*D182,D182)</f>
        <v>1.42</v>
      </c>
      <c r="H182">
        <f>IF(E182&lt;0,D182,E182/100*D182)</f>
        <v>1</v>
      </c>
      <c r="I182">
        <f>IF(F182="W",H182,IF(F182="L",-G182,0))</f>
        <v>1</v>
      </c>
      <c r="J182">
        <f>INT(D182)</f>
        <v>1</v>
      </c>
    </row>
    <row r="183" spans="1:10">
      <c r="A183" s="2" t="s">
        <v>195</v>
      </c>
      <c r="B183">
        <f>IFERROR(FIND("-",A183,1),FIND("+",A183,1))</f>
        <v>8</v>
      </c>
      <c r="C183">
        <f>B183+4</f>
        <v>12</v>
      </c>
      <c r="D183">
        <f>MID(A183,C183+1,FIND("X ",A183,1)-C183-1)*1</f>
        <v>2.5</v>
      </c>
      <c r="E183">
        <f>MID(A183,B183,4)*1</f>
        <v>-142</v>
      </c>
      <c r="F183" t="str">
        <f>RIGHT(A183,1)</f>
        <v>L</v>
      </c>
      <c r="G183">
        <f>IF(E183&lt;0,-E183/100*D183,D183)</f>
        <v>3.55</v>
      </c>
      <c r="H183">
        <f>IF(E183&lt;0,D183,E183/100*D183)</f>
        <v>2.5</v>
      </c>
      <c r="I183">
        <f>IF(F183="W",H183,IF(F183="L",-G183,0))</f>
        <v>-3.55</v>
      </c>
      <c r="J183">
        <f>INT(D183)</f>
        <v>2</v>
      </c>
    </row>
    <row r="184" spans="1:10">
      <c r="A184" s="2" t="s">
        <v>157</v>
      </c>
      <c r="B184">
        <f>IFERROR(FIND("-",A184,1),FIND("+",A184,1))</f>
        <v>8</v>
      </c>
      <c r="C184">
        <f>B184+4</f>
        <v>12</v>
      </c>
      <c r="D184">
        <f>MID(A184,C184+1,FIND("X ",A184,1)-C184-1)*1</f>
        <v>0.5</v>
      </c>
      <c r="E184">
        <f>MID(A184,B184,4)*1</f>
        <v>-144</v>
      </c>
      <c r="F184" t="str">
        <f>RIGHT(A184,1)</f>
        <v>W</v>
      </c>
      <c r="G184">
        <f>IF(E184&lt;0,-E184/100*D184,D184)</f>
        <v>0.72</v>
      </c>
      <c r="H184">
        <f>IF(E184&lt;0,D184,E184/100*D184)</f>
        <v>0.5</v>
      </c>
      <c r="I184">
        <f>IF(F184="W",H184,IF(F184="L",-G184,0))</f>
        <v>0.5</v>
      </c>
      <c r="J184">
        <f>INT(D184)</f>
        <v>0</v>
      </c>
    </row>
    <row r="185" spans="1:10">
      <c r="A185" s="2" t="s">
        <v>58</v>
      </c>
      <c r="B185">
        <f>IFERROR(FIND("-",A185,1),FIND("+",A185,1))</f>
        <v>10</v>
      </c>
      <c r="C185">
        <f>B185+4</f>
        <v>14</v>
      </c>
      <c r="D185">
        <f>MID(A185,C185+1,FIND("X ",A185,1)-C185-1)*1</f>
        <v>0.5</v>
      </c>
      <c r="E185">
        <f>MID(A185,B185,4)*1</f>
        <v>-145</v>
      </c>
      <c r="F185" t="str">
        <f>RIGHT(A185,1)</f>
        <v>L</v>
      </c>
      <c r="G185">
        <f>IF(E185&lt;0,-E185/100*D185,D185)</f>
        <v>0.72499999999999998</v>
      </c>
      <c r="H185">
        <f>IF(E185&lt;0,D185,E185/100*D185)</f>
        <v>0.5</v>
      </c>
      <c r="I185">
        <f>IF(F185="W",H185,IF(F185="L",-G185,0))</f>
        <v>-0.72499999999999998</v>
      </c>
      <c r="J185">
        <f>INT(D185)</f>
        <v>0</v>
      </c>
    </row>
    <row r="186" spans="1:10">
      <c r="A186" s="2" t="s">
        <v>93</v>
      </c>
      <c r="B186">
        <f>IFERROR(FIND("-",A186,1),FIND("+",A186,1))</f>
        <v>11</v>
      </c>
      <c r="C186">
        <f>B186+4</f>
        <v>15</v>
      </c>
      <c r="D186">
        <f>MID(A186,C186+1,FIND("X ",A186,1)-C186-1)*1</f>
        <v>1</v>
      </c>
      <c r="E186">
        <f>MID(A186,B186,4)*1</f>
        <v>-145</v>
      </c>
      <c r="F186" t="str">
        <f>RIGHT(A186,1)</f>
        <v>W</v>
      </c>
      <c r="G186">
        <f>IF(E186&lt;0,-E186/100*D186,D186)</f>
        <v>1.45</v>
      </c>
      <c r="H186">
        <f>IF(E186&lt;0,D186,E186/100*D186)</f>
        <v>1</v>
      </c>
      <c r="I186">
        <f>IF(F186="W",H186,IF(F186="L",-G186,0))</f>
        <v>1</v>
      </c>
      <c r="J186">
        <f>INT(D186)</f>
        <v>1</v>
      </c>
    </row>
    <row r="187" spans="1:10">
      <c r="A187" s="2" t="s">
        <v>108</v>
      </c>
      <c r="B187">
        <f>IFERROR(FIND("-",A187,1),FIND("+",A187,1))</f>
        <v>9</v>
      </c>
      <c r="C187">
        <f>B187+4</f>
        <v>13</v>
      </c>
      <c r="D187">
        <f>MID(A187,C187+1,FIND("X ",A187,1)-C187-1)*1</f>
        <v>4.5</v>
      </c>
      <c r="E187">
        <f>MID(A187,B187,4)*1</f>
        <v>-145</v>
      </c>
      <c r="F187" t="str">
        <f>RIGHT(A187,1)</f>
        <v>W</v>
      </c>
      <c r="G187">
        <f>IF(E187&lt;0,-E187/100*D187,D187)</f>
        <v>6.5249999999999995</v>
      </c>
      <c r="H187">
        <f>IF(E187&lt;0,D187,E187/100*D187)</f>
        <v>4.5</v>
      </c>
      <c r="I187">
        <f>IF(F187="W",H187,IF(F187="L",-G187,0))</f>
        <v>4.5</v>
      </c>
      <c r="J187">
        <f>INT(D187)</f>
        <v>4</v>
      </c>
    </row>
    <row r="188" spans="1:10">
      <c r="A188" s="1" t="s">
        <v>129</v>
      </c>
      <c r="B188">
        <f>IFERROR(FIND("-",A188,1),FIND("+",A188,1))</f>
        <v>9</v>
      </c>
      <c r="C188">
        <f>B188+4</f>
        <v>13</v>
      </c>
      <c r="D188">
        <f>MID(A188,C188+1,FIND("X ",A188,1)-C188-1)*1</f>
        <v>3</v>
      </c>
      <c r="E188">
        <f>MID(A188,B188,4)*1</f>
        <v>-145</v>
      </c>
      <c r="F188" t="str">
        <f>RIGHT(A188,1)</f>
        <v>W</v>
      </c>
      <c r="G188">
        <f>IF(E188&lt;0,-E188/100*D188,D188)</f>
        <v>4.3499999999999996</v>
      </c>
      <c r="H188">
        <f>IF(E188&lt;0,D188,E188/100*D188)</f>
        <v>3</v>
      </c>
      <c r="I188">
        <f>IF(F188="W",H188,IF(F188="L",-G188,0))</f>
        <v>3</v>
      </c>
      <c r="J188">
        <f>INT(D188)</f>
        <v>3</v>
      </c>
    </row>
    <row r="189" spans="1:10">
      <c r="A189" s="2" t="s">
        <v>151</v>
      </c>
      <c r="B189">
        <f>IFERROR(FIND("-",A189,1),FIND("+",A189,1))</f>
        <v>11</v>
      </c>
      <c r="C189">
        <f>B189+4</f>
        <v>15</v>
      </c>
      <c r="D189">
        <f>MID(A189,C189+1,FIND("X ",A189,1)-C189-1)*1</f>
        <v>2.5</v>
      </c>
      <c r="E189">
        <f>MID(A189,B189,4)*1</f>
        <v>-145</v>
      </c>
      <c r="F189" t="str">
        <f>RIGHT(A189,1)</f>
        <v>L</v>
      </c>
      <c r="G189">
        <f>IF(E189&lt;0,-E189/100*D189,D189)</f>
        <v>3.625</v>
      </c>
      <c r="H189">
        <f>IF(E189&lt;0,D189,E189/100*D189)</f>
        <v>2.5</v>
      </c>
      <c r="I189">
        <f>IF(F189="W",H189,IF(F189="L",-G189,0))</f>
        <v>-3.625</v>
      </c>
      <c r="J189">
        <f>INT(D189)</f>
        <v>2</v>
      </c>
    </row>
    <row r="190" spans="1:10">
      <c r="A190" s="2" t="s">
        <v>198</v>
      </c>
      <c r="B190">
        <f>IFERROR(FIND("-",A190,1),FIND("+",A190,1))</f>
        <v>11</v>
      </c>
      <c r="C190">
        <f>B190+4</f>
        <v>15</v>
      </c>
      <c r="D190">
        <f>MID(A190,C190+1,FIND("X ",A190,1)-C190-1)*1</f>
        <v>0.5</v>
      </c>
      <c r="E190">
        <f>MID(A190,B190,4)*1</f>
        <v>-145</v>
      </c>
      <c r="F190" t="str">
        <f>RIGHT(A190,1)</f>
        <v>L</v>
      </c>
      <c r="G190">
        <f>IF(E190&lt;0,-E190/100*D190,D190)</f>
        <v>0.72499999999999998</v>
      </c>
      <c r="H190">
        <f>IF(E190&lt;0,D190,E190/100*D190)</f>
        <v>0.5</v>
      </c>
      <c r="I190">
        <f>IF(F190="W",H190,IF(F190="L",-G190,0))</f>
        <v>-0.72499999999999998</v>
      </c>
      <c r="J190">
        <f>INT(D190)</f>
        <v>0</v>
      </c>
    </row>
    <row r="191" spans="1:10">
      <c r="A191" s="1" t="s">
        <v>34</v>
      </c>
      <c r="B191">
        <f>IFERROR(FIND("-",A191,1),FIND("+",A191,1))</f>
        <v>9</v>
      </c>
      <c r="C191">
        <f>B191+4</f>
        <v>13</v>
      </c>
      <c r="D191">
        <f>MID(A191,C191+1,FIND("X ",A191,1)-C191-1)*1</f>
        <v>5.5</v>
      </c>
      <c r="E191">
        <f>MID(A191,B191,4)*1</f>
        <v>-149</v>
      </c>
      <c r="F191" t="str">
        <f>RIGHT(A191,1)</f>
        <v>L</v>
      </c>
      <c r="G191">
        <f>IF(E191&lt;0,-E191/100*D191,D191)</f>
        <v>8.1950000000000003</v>
      </c>
      <c r="H191">
        <f>IF(E191&lt;0,D191,E191/100*D191)</f>
        <v>5.5</v>
      </c>
      <c r="I191">
        <f>IF(F191="W",H191,IF(F191="L",-G191,0))</f>
        <v>-8.1950000000000003</v>
      </c>
      <c r="J191">
        <f>INT(D191)</f>
        <v>5</v>
      </c>
    </row>
    <row r="192" spans="1:10">
      <c r="A192" s="1" t="s">
        <v>17</v>
      </c>
      <c r="B192">
        <f>IFERROR(FIND("-",A192,1),FIND("+",A192,1))</f>
        <v>9</v>
      </c>
      <c r="C192">
        <f>B192+4</f>
        <v>13</v>
      </c>
      <c r="D192">
        <f>MID(A192,C192+1,FIND("X ",A192,1)-C192-1)*1</f>
        <v>2</v>
      </c>
      <c r="E192">
        <f>MID(A192,B192,4)*1</f>
        <v>-150</v>
      </c>
      <c r="F192" t="str">
        <f>RIGHT(A192,1)</f>
        <v>W</v>
      </c>
      <c r="G192">
        <f>IF(E192&lt;0,-E192/100*D192,D192)</f>
        <v>3</v>
      </c>
      <c r="H192">
        <f>IF(E192&lt;0,D192,E192/100*D192)</f>
        <v>2</v>
      </c>
      <c r="I192">
        <f>IF(F192="W",H192,IF(F192="L",-G192,0))</f>
        <v>2</v>
      </c>
      <c r="J192">
        <f>INT(D192)</f>
        <v>2</v>
      </c>
    </row>
    <row r="193" spans="1:10">
      <c r="A193" s="1" t="s">
        <v>28</v>
      </c>
      <c r="B193">
        <f>IFERROR(FIND("-",A193,1),FIND("+",A193,1))</f>
        <v>6</v>
      </c>
      <c r="C193">
        <f>B193+4</f>
        <v>10</v>
      </c>
      <c r="D193">
        <f>MID(A193,C193+1,FIND("X ",A193,1)-C193-1)*1</f>
        <v>5</v>
      </c>
      <c r="E193">
        <f>MID(A193,B193,4)*1</f>
        <v>-150</v>
      </c>
      <c r="F193" t="str">
        <f>RIGHT(A193,1)</f>
        <v>W</v>
      </c>
      <c r="G193">
        <f>IF(E193&lt;0,-E193/100*D193,D193)</f>
        <v>7.5</v>
      </c>
      <c r="H193">
        <f>IF(E193&lt;0,D193,E193/100*D193)</f>
        <v>5</v>
      </c>
      <c r="I193">
        <f>IF(F193="W",H193,IF(F193="L",-G193,0))</f>
        <v>5</v>
      </c>
      <c r="J193">
        <f>INT(D193)</f>
        <v>5</v>
      </c>
    </row>
    <row r="194" spans="1:10">
      <c r="A194" s="1" t="s">
        <v>43</v>
      </c>
      <c r="B194">
        <f>IFERROR(FIND("-",A194,1),FIND("+",A194,1))</f>
        <v>9</v>
      </c>
      <c r="C194">
        <f>B194+4</f>
        <v>13</v>
      </c>
      <c r="D194">
        <f>MID(A194,C194+1,FIND("X ",A194,1)-C194-1)*1</f>
        <v>2.5</v>
      </c>
      <c r="E194">
        <f>MID(A194,B194,4)*1</f>
        <v>-150</v>
      </c>
      <c r="F194" t="str">
        <f>RIGHT(A194,1)</f>
        <v>W</v>
      </c>
      <c r="G194">
        <f>IF(E194&lt;0,-E194/100*D194,D194)</f>
        <v>3.75</v>
      </c>
      <c r="H194">
        <f>IF(E194&lt;0,D194,E194/100*D194)</f>
        <v>2.5</v>
      </c>
      <c r="I194">
        <f>IF(F194="W",H194,IF(F194="L",-G194,0))</f>
        <v>2.5</v>
      </c>
      <c r="J194">
        <f>INT(D194)</f>
        <v>2</v>
      </c>
    </row>
    <row r="195" spans="1:10">
      <c r="A195" s="2" t="s">
        <v>9</v>
      </c>
      <c r="B195">
        <f>IFERROR(FIND("-",A195,1),FIND("+",A195,1))</f>
        <v>8</v>
      </c>
      <c r="C195">
        <f>B195+4</f>
        <v>12</v>
      </c>
      <c r="D195">
        <f>MID(A195,C195+1,FIND("X ",A195,1)-C195-1)*1</f>
        <v>5.5</v>
      </c>
      <c r="E195">
        <f>MID(A195,B195,4)*1</f>
        <v>-150</v>
      </c>
      <c r="F195" t="str">
        <f>RIGHT(A195,1)</f>
        <v>W</v>
      </c>
      <c r="G195">
        <f>IF(E195&lt;0,-E195/100*D195,D195)</f>
        <v>8.25</v>
      </c>
      <c r="H195">
        <f>IF(E195&lt;0,D195,E195/100*D195)</f>
        <v>5.5</v>
      </c>
      <c r="I195">
        <f>IF(F195="W",H195,IF(F195="L",-G195,0))</f>
        <v>5.5</v>
      </c>
      <c r="J195">
        <f>INT(D195)</f>
        <v>5</v>
      </c>
    </row>
    <row r="196" spans="1:10">
      <c r="A196" s="2" t="s">
        <v>86</v>
      </c>
      <c r="B196">
        <f>IFERROR(FIND("-",A196,1),FIND("+",A196,1))</f>
        <v>9</v>
      </c>
      <c r="C196">
        <f>B196+4</f>
        <v>13</v>
      </c>
      <c r="D196">
        <f>MID(A196,C196+1,FIND("X ",A196,1)-C196-1)*1</f>
        <v>2</v>
      </c>
      <c r="E196">
        <f>MID(A196,B196,4)*1</f>
        <v>-150</v>
      </c>
      <c r="F196" t="str">
        <f>RIGHT(A196,1)</f>
        <v>W</v>
      </c>
      <c r="G196">
        <f>IF(E196&lt;0,-E196/100*D196,D196)</f>
        <v>3</v>
      </c>
      <c r="H196">
        <f>IF(E196&lt;0,D196,E196/100*D196)</f>
        <v>2</v>
      </c>
      <c r="I196">
        <f>IF(F196="W",H196,IF(F196="L",-G196,0))</f>
        <v>2</v>
      </c>
      <c r="J196">
        <f>INT(D196)</f>
        <v>2</v>
      </c>
    </row>
    <row r="197" spans="1:10">
      <c r="A197" s="2" t="s">
        <v>233</v>
      </c>
      <c r="B197">
        <f>IFERROR(FIND("-",A197,1),FIND("+",A197,1))</f>
        <v>11</v>
      </c>
      <c r="C197">
        <f>B197+4</f>
        <v>15</v>
      </c>
      <c r="D197">
        <f>MID(A197,C197+1,FIND("X ",A197,1)-C197-1)*1</f>
        <v>2</v>
      </c>
      <c r="E197">
        <f>MID(A197,B197,4)*1</f>
        <v>-150</v>
      </c>
      <c r="F197" t="str">
        <f>RIGHT(A197,1)</f>
        <v>P</v>
      </c>
      <c r="G197">
        <f>IF(E197&lt;0,-E197/100*D197,D197)</f>
        <v>3</v>
      </c>
      <c r="H197">
        <f>IF(E197&lt;0,D197,E197/100*D197)</f>
        <v>2</v>
      </c>
      <c r="I197">
        <f>IF(F197="W",H197,IF(F197="L",-G197,0))</f>
        <v>0</v>
      </c>
      <c r="J197">
        <f>INT(D197)</f>
        <v>2</v>
      </c>
    </row>
    <row r="198" spans="1:10">
      <c r="A198" s="2" t="s">
        <v>234</v>
      </c>
      <c r="B198">
        <f>IFERROR(FIND("-",A198,1),FIND("+",A198,1))</f>
        <v>7</v>
      </c>
      <c r="C198">
        <f>B198+4</f>
        <v>11</v>
      </c>
      <c r="D198">
        <f>MID(A198,C198+1,FIND("X ",A198,1)-C198-1)*1</f>
        <v>1.5</v>
      </c>
      <c r="E198">
        <f>MID(A198,B198,4)*1</f>
        <v>-150</v>
      </c>
      <c r="F198" t="str">
        <f>RIGHT(A198,1)</f>
        <v>P</v>
      </c>
      <c r="G198">
        <f>IF(E198&lt;0,-E198/100*D198,D198)</f>
        <v>2.25</v>
      </c>
      <c r="H198">
        <f>IF(E198&lt;0,D198,E198/100*D198)</f>
        <v>1.5</v>
      </c>
      <c r="I198">
        <f>IF(F198="W",H198,IF(F198="L",-G198,0))</f>
        <v>0</v>
      </c>
      <c r="J198">
        <f>INT(D198)</f>
        <v>1</v>
      </c>
    </row>
    <row r="199" spans="1:10">
      <c r="A199" s="2" t="s">
        <v>191</v>
      </c>
      <c r="B199">
        <f>IFERROR(FIND("-",A199,1),FIND("+",A199,1))</f>
        <v>9</v>
      </c>
      <c r="C199">
        <f>B199+4</f>
        <v>13</v>
      </c>
      <c r="D199">
        <f>MID(A199,C199+1,FIND("X ",A199,1)-C199-1)*1</f>
        <v>3</v>
      </c>
      <c r="E199">
        <f>MID(A199,B199,4)*1</f>
        <v>-150</v>
      </c>
      <c r="F199" t="str">
        <f>RIGHT(A199,1)</f>
        <v>W</v>
      </c>
      <c r="G199">
        <f>IF(E199&lt;0,-E199/100*D199,D199)</f>
        <v>4.5</v>
      </c>
      <c r="H199">
        <f>IF(E199&lt;0,D199,E199/100*D199)</f>
        <v>3</v>
      </c>
      <c r="I199">
        <f>IF(F199="W",H199,IF(F199="L",-G199,0))</f>
        <v>3</v>
      </c>
      <c r="J199">
        <f>INT(D199)</f>
        <v>3</v>
      </c>
    </row>
    <row r="200" spans="1:10">
      <c r="A200" s="2" t="s">
        <v>199</v>
      </c>
      <c r="B200">
        <f>IFERROR(FIND("-",A200,1),FIND("+",A200,1))</f>
        <v>9</v>
      </c>
      <c r="C200">
        <f>B200+4</f>
        <v>13</v>
      </c>
      <c r="D200">
        <f>MID(A200,C200+1,FIND("X ",A200,1)-C200-1)*1</f>
        <v>2.5</v>
      </c>
      <c r="E200">
        <f>MID(A200,B200,4)*1</f>
        <v>-150</v>
      </c>
      <c r="F200" t="str">
        <f>RIGHT(A200,1)</f>
        <v>L</v>
      </c>
      <c r="G200">
        <f>IF(E200&lt;0,-E200/100*D200,D200)</f>
        <v>3.75</v>
      </c>
      <c r="H200">
        <f>IF(E200&lt;0,D200,E200/100*D200)</f>
        <v>2.5</v>
      </c>
      <c r="I200">
        <f>IF(F200="W",H200,IF(F200="L",-G200,0))</f>
        <v>-3.75</v>
      </c>
      <c r="J200">
        <f>INT(D200)</f>
        <v>2</v>
      </c>
    </row>
    <row r="201" spans="1:10">
      <c r="A201" s="2" t="s">
        <v>232</v>
      </c>
      <c r="B201">
        <f>IFERROR(FIND("-",A201,1),FIND("+",A201,1))</f>
        <v>9</v>
      </c>
      <c r="C201">
        <f>B201+4</f>
        <v>13</v>
      </c>
      <c r="D201">
        <f>MID(A201,C201+1,FIND("X ",A201,1)-C201-1)*1</f>
        <v>4.5</v>
      </c>
      <c r="E201">
        <f>MID(A201,B201,4)*1</f>
        <v>-153</v>
      </c>
      <c r="F201" t="str">
        <f>RIGHT(A201,1)</f>
        <v>L</v>
      </c>
      <c r="G201">
        <f>IF(E201&lt;0,-E201/100*D201,D201)</f>
        <v>6.8849999999999998</v>
      </c>
      <c r="H201">
        <f>IF(E201&lt;0,D201,E201/100*D201)</f>
        <v>4.5</v>
      </c>
      <c r="I201">
        <f>IF(F201="W",H201,IF(F201="L",-G201,0))</f>
        <v>-6.8849999999999998</v>
      </c>
      <c r="J201">
        <f>INT(D201)</f>
        <v>4</v>
      </c>
    </row>
    <row r="202" spans="1:10">
      <c r="A202" s="1" t="s">
        <v>131</v>
      </c>
      <c r="B202">
        <f>IFERROR(FIND("-",A202,1),FIND("+",A202,1))</f>
        <v>11</v>
      </c>
      <c r="C202">
        <f>B202+4</f>
        <v>15</v>
      </c>
      <c r="D202">
        <f>MID(A202,C202+1,FIND("X ",A202,1)-C202-1)*1</f>
        <v>1.5</v>
      </c>
      <c r="E202">
        <f>MID(A202,B202,4)*1</f>
        <v>-153</v>
      </c>
      <c r="F202" t="str">
        <f>RIGHT(A202,1)</f>
        <v>W</v>
      </c>
      <c r="G202">
        <f>IF(E202&lt;0,-E202/100*D202,D202)</f>
        <v>2.2949999999999999</v>
      </c>
      <c r="H202">
        <f>IF(E202&lt;0,D202,E202/100*D202)</f>
        <v>1.5</v>
      </c>
      <c r="I202">
        <f>IF(F202="W",H202,IF(F202="L",-G202,0))</f>
        <v>1.5</v>
      </c>
      <c r="J202">
        <f>INT(D202)</f>
        <v>1</v>
      </c>
    </row>
    <row r="203" spans="1:10">
      <c r="A203" s="2" t="s">
        <v>178</v>
      </c>
      <c r="B203">
        <f>IFERROR(FIND("-",A203,1),FIND("+",A203,1))</f>
        <v>11</v>
      </c>
      <c r="C203">
        <f>B203+4</f>
        <v>15</v>
      </c>
      <c r="D203">
        <f>MID(A203,C203+1,FIND("X ",A203,1)-C203-1)*1</f>
        <v>2.5</v>
      </c>
      <c r="E203">
        <f>MID(A203,B203,4)*1</f>
        <v>-153</v>
      </c>
      <c r="F203" t="str">
        <f>RIGHT(A203,1)</f>
        <v>L</v>
      </c>
      <c r="G203">
        <f>IF(E203&lt;0,-E203/100*D203,D203)</f>
        <v>3.8250000000000002</v>
      </c>
      <c r="H203">
        <f>IF(E203&lt;0,D203,E203/100*D203)</f>
        <v>2.5</v>
      </c>
      <c r="I203">
        <f>IF(F203="W",H203,IF(F203="L",-G203,0))</f>
        <v>-3.8250000000000002</v>
      </c>
      <c r="J203">
        <f>INT(D203)</f>
        <v>2</v>
      </c>
    </row>
    <row r="204" spans="1:10">
      <c r="A204" s="1" t="s">
        <v>13</v>
      </c>
      <c r="B204">
        <f>IFERROR(FIND("-",A204,1),FIND("+",A204,1))</f>
        <v>9</v>
      </c>
      <c r="C204">
        <f>B204+4</f>
        <v>13</v>
      </c>
      <c r="D204">
        <f>MID(A204,C204+1,FIND("X ",A204,1)-C204-1)*1</f>
        <v>2.5</v>
      </c>
      <c r="E204">
        <f>MID(A204,B204,4)*1</f>
        <v>-155</v>
      </c>
      <c r="F204" t="str">
        <f>RIGHT(A204,1)</f>
        <v>L</v>
      </c>
      <c r="G204">
        <f>IF(E204&lt;0,-E204/100*D204,D204)</f>
        <v>3.875</v>
      </c>
      <c r="H204">
        <f>IF(E204&lt;0,D204,E204/100*D204)</f>
        <v>2.5</v>
      </c>
      <c r="I204">
        <f>IF(F204="W",H204,IF(F204="L",-G204,0))</f>
        <v>-3.875</v>
      </c>
      <c r="J204">
        <f>INT(D204)</f>
        <v>2</v>
      </c>
    </row>
    <row r="205" spans="1:10">
      <c r="A205" s="2" t="s">
        <v>154</v>
      </c>
      <c r="B205">
        <f>IFERROR(FIND("-",A205,1),FIND("+",A205,1))</f>
        <v>13</v>
      </c>
      <c r="C205">
        <f>B205+4</f>
        <v>17</v>
      </c>
      <c r="D205">
        <f>MID(A205,C205+1,FIND("X ",A205,1)-C205-1)*1</f>
        <v>0.5</v>
      </c>
      <c r="E205">
        <f>MID(A205,B205,4)*1</f>
        <v>-155</v>
      </c>
      <c r="F205" t="str">
        <f>RIGHT(A205,1)</f>
        <v>L</v>
      </c>
      <c r="G205">
        <f>IF(E205&lt;0,-E205/100*D205,D205)</f>
        <v>0.77500000000000002</v>
      </c>
      <c r="H205">
        <f>IF(E205&lt;0,D205,E205/100*D205)</f>
        <v>0.5</v>
      </c>
      <c r="I205">
        <f>IF(F205="W",H205,IF(F205="L",-G205,0))</f>
        <v>-0.77500000000000002</v>
      </c>
      <c r="J205">
        <f>INT(D205)</f>
        <v>0</v>
      </c>
    </row>
    <row r="206" spans="1:10">
      <c r="A206" s="2" t="s">
        <v>167</v>
      </c>
      <c r="B206">
        <f>IFERROR(FIND("-",A206,1),FIND("+",A206,1))</f>
        <v>11</v>
      </c>
      <c r="C206">
        <f>B206+4</f>
        <v>15</v>
      </c>
      <c r="D206">
        <f>MID(A206,C206+1,FIND("X ",A206,1)-C206-1)*1</f>
        <v>1</v>
      </c>
      <c r="E206">
        <f>MID(A206,B206,4)*1</f>
        <v>-155</v>
      </c>
      <c r="F206" t="str">
        <f>RIGHT(A206,1)</f>
        <v>W</v>
      </c>
      <c r="G206">
        <f>IF(E206&lt;0,-E206/100*D206,D206)</f>
        <v>1.55</v>
      </c>
      <c r="H206">
        <f>IF(E206&lt;0,D206,E206/100*D206)</f>
        <v>1</v>
      </c>
      <c r="I206">
        <f>IF(F206="W",H206,IF(F206="L",-G206,0))</f>
        <v>1</v>
      </c>
      <c r="J206">
        <f>INT(D206)</f>
        <v>1</v>
      </c>
    </row>
    <row r="207" spans="1:10">
      <c r="A207" s="2" t="s">
        <v>219</v>
      </c>
      <c r="B207">
        <f>IFERROR(FIND("-",A207,1),FIND("+",A207,1))</f>
        <v>6</v>
      </c>
      <c r="C207">
        <f>B207+4</f>
        <v>10</v>
      </c>
      <c r="D207">
        <f>MID(A207,C207+1,FIND("X ",A207,1)-C207-1)*1</f>
        <v>2.5</v>
      </c>
      <c r="E207">
        <f>MID(A207,B207,4)*1</f>
        <v>-155</v>
      </c>
      <c r="F207" t="str">
        <f>RIGHT(A207,1)</f>
        <v>W</v>
      </c>
      <c r="G207">
        <f>IF(E207&lt;0,-E207/100*D207,D207)</f>
        <v>3.875</v>
      </c>
      <c r="H207">
        <f>IF(E207&lt;0,D207,E207/100*D207)</f>
        <v>2.5</v>
      </c>
      <c r="I207">
        <f>IF(F207="W",H207,IF(F207="L",-G207,0))</f>
        <v>2.5</v>
      </c>
      <c r="J207">
        <f>INT(D207)</f>
        <v>2</v>
      </c>
    </row>
    <row r="208" spans="1:10">
      <c r="A208" s="2" t="s">
        <v>84</v>
      </c>
      <c r="B208">
        <f>IFERROR(FIND("-",A208,1),FIND("+",A208,1))</f>
        <v>8</v>
      </c>
      <c r="C208">
        <f>B208+4</f>
        <v>12</v>
      </c>
      <c r="D208">
        <f>MID(A208,C208+1,FIND("X ",A208,1)-C208-1)*1</f>
        <v>1.5</v>
      </c>
      <c r="E208">
        <f>MID(A208,B208,4)*1</f>
        <v>-157</v>
      </c>
      <c r="F208" t="str">
        <f>RIGHT(A208,1)</f>
        <v>L</v>
      </c>
      <c r="G208">
        <f>IF(E208&lt;0,-E208/100*D208,D208)</f>
        <v>2.355</v>
      </c>
      <c r="H208">
        <f>IF(E208&lt;0,D208,E208/100*D208)</f>
        <v>1.5</v>
      </c>
      <c r="I208">
        <f>IF(F208="W",H208,IF(F208="L",-G208,0))</f>
        <v>-2.355</v>
      </c>
      <c r="J208">
        <f>INT(D208)</f>
        <v>1</v>
      </c>
    </row>
    <row r="209" spans="1:10">
      <c r="A209" s="2" t="s">
        <v>56</v>
      </c>
      <c r="B209">
        <f>IFERROR(FIND("-",A209,1),FIND("+",A209,1))</f>
        <v>6</v>
      </c>
      <c r="C209">
        <f>B209+4</f>
        <v>10</v>
      </c>
      <c r="D209">
        <f>MID(A209,C209+1,FIND("X ",A209,1)-C209-1)*1</f>
        <v>1</v>
      </c>
      <c r="E209">
        <f>MID(A209,B209,4)*1</f>
        <v>-160</v>
      </c>
      <c r="F209" t="str">
        <f>RIGHT(A209,1)</f>
        <v>W</v>
      </c>
      <c r="G209">
        <f>IF(E209&lt;0,-E209/100*D209,D209)</f>
        <v>1.6</v>
      </c>
      <c r="H209">
        <f>IF(E209&lt;0,D209,E209/100*D209)</f>
        <v>1</v>
      </c>
      <c r="I209">
        <f>IF(F209="W",H209,IF(F209="L",-G209,0))</f>
        <v>1</v>
      </c>
      <c r="J209">
        <f>INT(D209)</f>
        <v>1</v>
      </c>
    </row>
    <row r="210" spans="1:10">
      <c r="A210" s="1" t="s">
        <v>52</v>
      </c>
      <c r="B210">
        <f>IFERROR(FIND("-",A210,1),FIND("+",A210,1))</f>
        <v>9</v>
      </c>
      <c r="C210">
        <f>B210+4</f>
        <v>13</v>
      </c>
      <c r="D210">
        <f>MID(A210,C210+1,FIND("X ",A210,1)-C210-1)*1</f>
        <v>5.5</v>
      </c>
      <c r="E210">
        <f>MID(A210,B210,4)*1</f>
        <v>-160</v>
      </c>
      <c r="F210" t="str">
        <f>RIGHT(A210,1)</f>
        <v>W</v>
      </c>
      <c r="G210">
        <f>IF(E210&lt;0,-E210/100*D210,D210)</f>
        <v>8.8000000000000007</v>
      </c>
      <c r="H210">
        <f>IF(E210&lt;0,D210,E210/100*D210)</f>
        <v>5.5</v>
      </c>
      <c r="I210">
        <f>IF(F210="W",H210,IF(F210="L",-G210,0))</f>
        <v>5.5</v>
      </c>
      <c r="J210">
        <f>INT(D210)</f>
        <v>5</v>
      </c>
    </row>
    <row r="211" spans="1:10">
      <c r="A211" s="1" t="s">
        <v>53</v>
      </c>
      <c r="B211">
        <f>IFERROR(FIND("-",A211,1),FIND("+",A211,1))</f>
        <v>8</v>
      </c>
      <c r="C211">
        <f>B211+4</f>
        <v>12</v>
      </c>
      <c r="D211">
        <f>MID(A211,C211+1,FIND("X ",A211,1)-C211-1)*1</f>
        <v>2</v>
      </c>
      <c r="E211">
        <f>MID(A211,B211,4)*1</f>
        <v>-160</v>
      </c>
      <c r="F211" t="str">
        <f>RIGHT(A211,1)</f>
        <v>W</v>
      </c>
      <c r="G211">
        <f>IF(E211&lt;0,-E211/100*D211,D211)</f>
        <v>3.2</v>
      </c>
      <c r="H211">
        <f>IF(E211&lt;0,D211,E211/100*D211)</f>
        <v>2</v>
      </c>
      <c r="I211">
        <f>IF(F211="W",H211,IF(F211="L",-G211,0))</f>
        <v>2</v>
      </c>
      <c r="J211">
        <f>INT(D211)</f>
        <v>2</v>
      </c>
    </row>
    <row r="212" spans="1:10">
      <c r="A212" s="2" t="s">
        <v>11</v>
      </c>
      <c r="B212">
        <f>IFERROR(FIND("-",A212,1),FIND("+",A212,1))</f>
        <v>8</v>
      </c>
      <c r="C212">
        <f>B212+4</f>
        <v>12</v>
      </c>
      <c r="D212">
        <f>MID(A212,C212+1,FIND("X ",A212,1)-C212-1)*1</f>
        <v>3</v>
      </c>
      <c r="E212">
        <f>MID(A212,B212,4)*1</f>
        <v>-160</v>
      </c>
      <c r="F212" t="str">
        <f>RIGHT(A212,1)</f>
        <v>L</v>
      </c>
      <c r="G212">
        <f>IF(E212&lt;0,-E212/100*D212,D212)</f>
        <v>4.8000000000000007</v>
      </c>
      <c r="H212">
        <f>IF(E212&lt;0,D212,E212/100*D212)</f>
        <v>3</v>
      </c>
      <c r="I212">
        <f>IF(F212="W",H212,IF(F212="L",-G212,0))</f>
        <v>-4.8000000000000007</v>
      </c>
      <c r="J212">
        <f>INT(D212)</f>
        <v>3</v>
      </c>
    </row>
    <row r="213" spans="1:10">
      <c r="A213" s="2" t="s">
        <v>80</v>
      </c>
      <c r="B213">
        <f>IFERROR(FIND("-",A213,1),FIND("+",A213,1))</f>
        <v>11</v>
      </c>
      <c r="C213">
        <f>B213+4</f>
        <v>15</v>
      </c>
      <c r="D213">
        <f>MID(A213,C213+1,FIND("X ",A213,1)-C213-1)*1</f>
        <v>3.5</v>
      </c>
      <c r="E213">
        <f>MID(A213,B213,4)*1</f>
        <v>-160</v>
      </c>
      <c r="F213" t="str">
        <f>RIGHT(A213,1)</f>
        <v>W</v>
      </c>
      <c r="G213">
        <f>IF(E213&lt;0,-E213/100*D213,D213)</f>
        <v>5.6000000000000005</v>
      </c>
      <c r="H213">
        <f>IF(E213&lt;0,D213,E213/100*D213)</f>
        <v>3.5</v>
      </c>
      <c r="I213">
        <f>IF(F213="W",H213,IF(F213="L",-G213,0))</f>
        <v>3.5</v>
      </c>
      <c r="J213">
        <f>INT(D213)</f>
        <v>3</v>
      </c>
    </row>
    <row r="214" spans="1:10">
      <c r="A214" s="2" t="s">
        <v>94</v>
      </c>
      <c r="B214">
        <f>IFERROR(FIND("-",A214,1),FIND("+",A214,1))</f>
        <v>9</v>
      </c>
      <c r="C214">
        <f>B214+4</f>
        <v>13</v>
      </c>
      <c r="D214">
        <f>MID(A214,C214+1,FIND("X ",A214,1)-C214-1)*1</f>
        <v>2</v>
      </c>
      <c r="E214">
        <f>MID(A214,B214,4)*1</f>
        <v>-160</v>
      </c>
      <c r="F214" t="str">
        <f>RIGHT(A214,1)</f>
        <v>L</v>
      </c>
      <c r="G214">
        <f>IF(E214&lt;0,-E214/100*D214,D214)</f>
        <v>3.2</v>
      </c>
      <c r="H214">
        <f>IF(E214&lt;0,D214,E214/100*D214)</f>
        <v>2</v>
      </c>
      <c r="I214">
        <f>IF(F214="W",H214,IF(F214="L",-G214,0))</f>
        <v>-3.2</v>
      </c>
      <c r="J214">
        <f>INT(D214)</f>
        <v>2</v>
      </c>
    </row>
    <row r="215" spans="1:10">
      <c r="A215" s="2" t="s">
        <v>162</v>
      </c>
      <c r="B215">
        <f>IFERROR(FIND("-",A215,1),FIND("+",A215,1))</f>
        <v>6</v>
      </c>
      <c r="C215">
        <f>B215+4</f>
        <v>10</v>
      </c>
      <c r="D215">
        <f>MID(A215,C215+1,FIND("X ",A215,1)-C215-1)*1</f>
        <v>1.5</v>
      </c>
      <c r="E215">
        <f>MID(A215,B215,4)*1</f>
        <v>-162</v>
      </c>
      <c r="F215" t="str">
        <f>RIGHT(A215,1)</f>
        <v>W</v>
      </c>
      <c r="G215">
        <f>IF(E215&lt;0,-E215/100*D215,D215)</f>
        <v>2.4300000000000002</v>
      </c>
      <c r="H215">
        <f>IF(E215&lt;0,D215,E215/100*D215)</f>
        <v>1.5</v>
      </c>
      <c r="I215">
        <f>IF(F215="W",H215,IF(F215="L",-G215,0))</f>
        <v>1.5</v>
      </c>
      <c r="J215">
        <f>INT(D215)</f>
        <v>1</v>
      </c>
    </row>
    <row r="216" spans="1:10">
      <c r="A216" s="2" t="s">
        <v>205</v>
      </c>
      <c r="B216">
        <f>IFERROR(FIND("-",A216,1),FIND("+",A216,1))</f>
        <v>10</v>
      </c>
      <c r="C216">
        <f>B216+4</f>
        <v>14</v>
      </c>
      <c r="D216">
        <f>MID(A216,C216+1,FIND("X ",A216,1)-C216-1)*1</f>
        <v>0.5</v>
      </c>
      <c r="E216">
        <f>MID(A216,B216,4)*1</f>
        <v>-162</v>
      </c>
      <c r="F216" t="str">
        <f>RIGHT(A216,1)</f>
        <v>W</v>
      </c>
      <c r="G216">
        <f>IF(E216&lt;0,-E216/100*D216,D216)</f>
        <v>0.81</v>
      </c>
      <c r="H216">
        <f>IF(E216&lt;0,D216,E216/100*D216)</f>
        <v>0.5</v>
      </c>
      <c r="I216">
        <f>IF(F216="W",H216,IF(F216="L",-G216,0))</f>
        <v>0.5</v>
      </c>
      <c r="J216">
        <f>INT(D216)</f>
        <v>0</v>
      </c>
    </row>
    <row r="217" spans="1:10">
      <c r="A217" s="2" t="s">
        <v>181</v>
      </c>
      <c r="B217">
        <f>IFERROR(FIND("-",A217,1),FIND("+",A217,1))</f>
        <v>8</v>
      </c>
      <c r="C217">
        <f>B217+4</f>
        <v>12</v>
      </c>
      <c r="D217">
        <f>MID(A217,C217+1,FIND("X ",A217,1)-C217-1)*1</f>
        <v>5.5</v>
      </c>
      <c r="E217">
        <f>MID(A217,B217,4)*1</f>
        <v>-163</v>
      </c>
      <c r="F217" t="str">
        <f>RIGHT(A217,1)</f>
        <v>L</v>
      </c>
      <c r="G217">
        <f>IF(E217&lt;0,-E217/100*D217,D217)</f>
        <v>8.9649999999999999</v>
      </c>
      <c r="H217">
        <f>IF(E217&lt;0,D217,E217/100*D217)</f>
        <v>5.5</v>
      </c>
      <c r="I217">
        <f>IF(F217="W",H217,IF(F217="L",-G217,0))</f>
        <v>-8.9649999999999999</v>
      </c>
      <c r="J217">
        <f>INT(D217)</f>
        <v>5</v>
      </c>
    </row>
    <row r="218" spans="1:10">
      <c r="A218" s="2" t="s">
        <v>182</v>
      </c>
      <c r="B218">
        <f>IFERROR(FIND("-",A218,1),FIND("+",A218,1))</f>
        <v>9</v>
      </c>
      <c r="C218">
        <f>B218+4</f>
        <v>13</v>
      </c>
      <c r="D218">
        <f>MID(A218,C218+1,FIND("X ",A218,1)-C218-1)*1</f>
        <v>4.5</v>
      </c>
      <c r="E218">
        <f>MID(A218,B218,4)*1</f>
        <v>-163</v>
      </c>
      <c r="F218" t="str">
        <f>RIGHT(A218,1)</f>
        <v>W</v>
      </c>
      <c r="G218">
        <f>IF(E218&lt;0,-E218/100*D218,D218)</f>
        <v>7.3349999999999991</v>
      </c>
      <c r="H218">
        <f>IF(E218&lt;0,D218,E218/100*D218)</f>
        <v>4.5</v>
      </c>
      <c r="I218">
        <f>IF(F218="W",H218,IF(F218="L",-G218,0))</f>
        <v>4.5</v>
      </c>
      <c r="J218">
        <f>INT(D218)</f>
        <v>4</v>
      </c>
    </row>
    <row r="219" spans="1:10">
      <c r="A219" s="1" t="s">
        <v>49</v>
      </c>
      <c r="B219">
        <f>IFERROR(FIND("-",A219,1),FIND("+",A219,1))</f>
        <v>8</v>
      </c>
      <c r="C219">
        <f>B219+4</f>
        <v>12</v>
      </c>
      <c r="D219">
        <f>MID(A219,C219+1,FIND("X ",A219,1)-C219-1)*1</f>
        <v>1</v>
      </c>
      <c r="E219">
        <f>MID(A219,B219,4)*1</f>
        <v>-165</v>
      </c>
      <c r="F219" t="str">
        <f>RIGHT(A219,1)</f>
        <v>W</v>
      </c>
      <c r="G219">
        <f>IF(E219&lt;0,-E219/100*D219,D219)</f>
        <v>1.65</v>
      </c>
      <c r="H219">
        <f>IF(E219&lt;0,D219,E219/100*D219)</f>
        <v>1</v>
      </c>
      <c r="I219">
        <f>IF(F219="W",H219,IF(F219="L",-G219,0))</f>
        <v>1</v>
      </c>
      <c r="J219">
        <f>INT(D219)</f>
        <v>1</v>
      </c>
    </row>
    <row r="220" spans="1:10">
      <c r="A220" s="2" t="s">
        <v>83</v>
      </c>
      <c r="B220">
        <f>IFERROR(FIND("-",A220,1),FIND("+",A220,1))</f>
        <v>9</v>
      </c>
      <c r="C220">
        <f>B220+4</f>
        <v>13</v>
      </c>
      <c r="D220">
        <f>MID(A220,C220+1,FIND("X ",A220,1)-C220-1)*1</f>
        <v>3</v>
      </c>
      <c r="E220">
        <f>MID(A220,B220,4)*1</f>
        <v>-165</v>
      </c>
      <c r="F220" t="str">
        <f>RIGHT(A220,1)</f>
        <v>W</v>
      </c>
      <c r="G220">
        <f>IF(E220&lt;0,-E220/100*D220,D220)</f>
        <v>4.9499999999999993</v>
      </c>
      <c r="H220">
        <f>IF(E220&lt;0,D220,E220/100*D220)</f>
        <v>3</v>
      </c>
      <c r="I220">
        <f>IF(F220="W",H220,IF(F220="L",-G220,0))</f>
        <v>3</v>
      </c>
      <c r="J220">
        <f>INT(D220)</f>
        <v>3</v>
      </c>
    </row>
    <row r="221" spans="1:10">
      <c r="A221" s="2" t="s">
        <v>229</v>
      </c>
      <c r="B221">
        <f>IFERROR(FIND("-",A221,1),FIND("+",A221,1))</f>
        <v>9</v>
      </c>
      <c r="C221">
        <f>B221+4</f>
        <v>13</v>
      </c>
      <c r="D221">
        <f>MID(A221,C221+1,FIND("X ",A221,1)-C221-1)*1</f>
        <v>3</v>
      </c>
      <c r="E221">
        <f>MID(A221,B221,4)*1</f>
        <v>-165</v>
      </c>
      <c r="F221" t="str">
        <f>RIGHT(A221,1)</f>
        <v>W</v>
      </c>
      <c r="G221">
        <f>IF(E221&lt;0,-E221/100*D221,D221)</f>
        <v>4.9499999999999993</v>
      </c>
      <c r="H221">
        <f>IF(E221&lt;0,D221,E221/100*D221)</f>
        <v>3</v>
      </c>
      <c r="I221">
        <f>IF(F221="W",H221,IF(F221="L",-G221,0))</f>
        <v>3</v>
      </c>
      <c r="J221">
        <f>INT(D221)</f>
        <v>3</v>
      </c>
    </row>
    <row r="222" spans="1:10">
      <c r="A222" s="2" t="s">
        <v>217</v>
      </c>
      <c r="B222">
        <f>IFERROR(FIND("-",A222,1),FIND("+",A222,1))</f>
        <v>6</v>
      </c>
      <c r="C222">
        <f>B222+4</f>
        <v>10</v>
      </c>
      <c r="D222">
        <f>MID(A222,C222+1,FIND("X ",A222,1)-C222-1)*1</f>
        <v>1.5</v>
      </c>
      <c r="E222">
        <f>MID(A222,B222,4)*1</f>
        <v>-165</v>
      </c>
      <c r="F222" t="str">
        <f>RIGHT(A222,1)</f>
        <v>L</v>
      </c>
      <c r="G222">
        <f>IF(E222&lt;0,-E222/100*D222,D222)</f>
        <v>2.4749999999999996</v>
      </c>
      <c r="H222">
        <f>IF(E222&lt;0,D222,E222/100*D222)</f>
        <v>1.5</v>
      </c>
      <c r="I222">
        <f>IF(F222="W",H222,IF(F222="L",-G222,0))</f>
        <v>-2.4749999999999996</v>
      </c>
      <c r="J222">
        <f>INT(D222)</f>
        <v>1</v>
      </c>
    </row>
    <row r="223" spans="1:10">
      <c r="A223" s="2" t="s">
        <v>72</v>
      </c>
      <c r="B223">
        <f>IFERROR(FIND("-",A223,1),FIND("+",A223,1))</f>
        <v>11</v>
      </c>
      <c r="C223">
        <f>B223+4</f>
        <v>15</v>
      </c>
      <c r="D223">
        <f>MID(A223,C223+1,FIND("X ",A223,1)-C223-1)*1</f>
        <v>3.5</v>
      </c>
      <c r="E223">
        <f>MID(A223,B223,4)*1</f>
        <v>-166</v>
      </c>
      <c r="F223" t="str">
        <f>RIGHT(A223,1)</f>
        <v>W</v>
      </c>
      <c r="G223">
        <f>IF(E223&lt;0,-E223/100*D223,D223)</f>
        <v>5.81</v>
      </c>
      <c r="H223">
        <f>IF(E223&lt;0,D223,E223/100*D223)</f>
        <v>3.5</v>
      </c>
      <c r="I223">
        <f>IF(F223="W",H223,IF(F223="L",-G223,0))</f>
        <v>3.5</v>
      </c>
      <c r="J223">
        <f>INT(D223)</f>
        <v>3</v>
      </c>
    </row>
    <row r="224" spans="1:10">
      <c r="A224" s="2" t="s">
        <v>133</v>
      </c>
      <c r="B224">
        <f>IFERROR(FIND("-",A224,1),FIND("+",A224,1))</f>
        <v>8</v>
      </c>
      <c r="C224">
        <f>B224+4</f>
        <v>12</v>
      </c>
      <c r="D224">
        <f>MID(A224,C224+1,FIND("X ",A224,1)-C224-1)*1</f>
        <v>1</v>
      </c>
      <c r="E224">
        <f>MID(A224,B224,4)*1</f>
        <v>-166</v>
      </c>
      <c r="F224" t="str">
        <f>RIGHT(A224,1)</f>
        <v>L</v>
      </c>
      <c r="G224">
        <f>IF(E224&lt;0,-E224/100*D224,D224)</f>
        <v>1.66</v>
      </c>
      <c r="H224">
        <f>IF(E224&lt;0,D224,E224/100*D224)</f>
        <v>1</v>
      </c>
      <c r="I224">
        <f>IF(F224="W",H224,IF(F224="L",-G224,0))</f>
        <v>-1.66</v>
      </c>
      <c r="J224">
        <f>INT(D224)</f>
        <v>1</v>
      </c>
    </row>
    <row r="225" spans="1:10">
      <c r="A225" s="2" t="s">
        <v>113</v>
      </c>
      <c r="B225">
        <f>IFERROR(FIND("-",A225,1),FIND("+",A225,1))</f>
        <v>11</v>
      </c>
      <c r="C225">
        <f>B225+4</f>
        <v>15</v>
      </c>
      <c r="D225">
        <f>MID(A225,C225+1,FIND("X ",A225,1)-C225-1)*1</f>
        <v>3.5</v>
      </c>
      <c r="E225">
        <f>MID(A225,B225,4)*1</f>
        <v>-167</v>
      </c>
      <c r="F225" t="str">
        <f>RIGHT(A225,1)</f>
        <v>L</v>
      </c>
      <c r="G225">
        <f>IF(E225&lt;0,-E225/100*D225,D225)</f>
        <v>5.8449999999999998</v>
      </c>
      <c r="H225">
        <f>IF(E225&lt;0,D225,E225/100*D225)</f>
        <v>3.5</v>
      </c>
      <c r="I225">
        <f>IF(F225="W",H225,IF(F225="L",-G225,0))</f>
        <v>-5.8449999999999998</v>
      </c>
      <c r="J225">
        <f>INT(D225)</f>
        <v>3</v>
      </c>
    </row>
    <row r="226" spans="1:10">
      <c r="A226" s="2" t="s">
        <v>171</v>
      </c>
      <c r="B226">
        <f>IFERROR(FIND("-",A226,1),FIND("+",A226,1))</f>
        <v>6</v>
      </c>
      <c r="C226">
        <f>B226+4</f>
        <v>10</v>
      </c>
      <c r="D226">
        <f>MID(A226,C226+1,FIND("X ",A226,1)-C226-1)*1</f>
        <v>2</v>
      </c>
      <c r="E226">
        <f>MID(A226,B226,4)*1</f>
        <v>-168</v>
      </c>
      <c r="F226" t="str">
        <f>RIGHT(A226,1)</f>
        <v>L</v>
      </c>
      <c r="G226">
        <f>IF(E226&lt;0,-E226/100*D226,D226)</f>
        <v>3.36</v>
      </c>
      <c r="H226">
        <f>IF(E226&lt;0,D226,E226/100*D226)</f>
        <v>2</v>
      </c>
      <c r="I226">
        <f>IF(F226="W",H226,IF(F226="L",-G226,0))</f>
        <v>-3.36</v>
      </c>
      <c r="J226">
        <f>INT(D226)</f>
        <v>2</v>
      </c>
    </row>
    <row r="227" spans="1:10">
      <c r="A227" s="2" t="s">
        <v>177</v>
      </c>
      <c r="B227">
        <f>IFERROR(FIND("-",A227,1),FIND("+",A227,1))</f>
        <v>6</v>
      </c>
      <c r="C227">
        <f>B227+4</f>
        <v>10</v>
      </c>
      <c r="D227">
        <f>MID(A227,C227+1,FIND("X ",A227,1)-C227-1)*1</f>
        <v>3</v>
      </c>
      <c r="E227">
        <f>MID(A227,B227,4)*1</f>
        <v>-168</v>
      </c>
      <c r="F227" t="str">
        <f>RIGHT(A227,1)</f>
        <v>W</v>
      </c>
      <c r="G227">
        <f>IF(E227&lt;0,-E227/100*D227,D227)</f>
        <v>5.04</v>
      </c>
      <c r="H227">
        <f>IF(E227&lt;0,D227,E227/100*D227)</f>
        <v>3</v>
      </c>
      <c r="I227">
        <f>IF(F227="W",H227,IF(F227="L",-G227,0))</f>
        <v>3</v>
      </c>
      <c r="J227">
        <f>INT(D227)</f>
        <v>3</v>
      </c>
    </row>
    <row r="228" spans="1:10">
      <c r="A228" s="2" t="s">
        <v>146</v>
      </c>
      <c r="B228">
        <f>IFERROR(FIND("-",A228,1),FIND("+",A228,1))</f>
        <v>8</v>
      </c>
      <c r="C228">
        <f>B228+4</f>
        <v>12</v>
      </c>
      <c r="D228">
        <f>MID(A228,C228+1,FIND("X ",A228,1)-C228-1)*1</f>
        <v>3.5</v>
      </c>
      <c r="E228">
        <f>MID(A228,B228,4)*1</f>
        <v>-170</v>
      </c>
      <c r="F228" t="str">
        <f>RIGHT(A228,1)</f>
        <v>W</v>
      </c>
      <c r="G228">
        <f>IF(E228&lt;0,-E228/100*D228,D228)</f>
        <v>5.95</v>
      </c>
      <c r="H228">
        <f>IF(E228&lt;0,D228,E228/100*D228)</f>
        <v>3.5</v>
      </c>
      <c r="I228">
        <f>IF(F228="W",H228,IF(F228="L",-G228,0))</f>
        <v>3.5</v>
      </c>
      <c r="J228">
        <f>INT(D228)</f>
        <v>3</v>
      </c>
    </row>
    <row r="229" spans="1:10">
      <c r="A229" s="2" t="s">
        <v>148</v>
      </c>
      <c r="B229">
        <f>IFERROR(FIND("-",A229,1),FIND("+",A229,1))</f>
        <v>11</v>
      </c>
      <c r="C229">
        <f>B229+4</f>
        <v>15</v>
      </c>
      <c r="D229">
        <f>MID(A229,C229+1,FIND("X ",A229,1)-C229-1)*1</f>
        <v>1</v>
      </c>
      <c r="E229">
        <f>MID(A229,B229,4)*1</f>
        <v>-170</v>
      </c>
      <c r="F229" t="str">
        <f>RIGHT(A229,1)</f>
        <v>L</v>
      </c>
      <c r="G229">
        <f>IF(E229&lt;0,-E229/100*D229,D229)</f>
        <v>1.7</v>
      </c>
      <c r="H229">
        <f>IF(E229&lt;0,D229,E229/100*D229)</f>
        <v>1</v>
      </c>
      <c r="I229">
        <f>IF(F229="W",H229,IF(F229="L",-G229,0))</f>
        <v>-1.7</v>
      </c>
      <c r="J229">
        <f>INT(D229)</f>
        <v>1</v>
      </c>
    </row>
    <row r="230" spans="1:10">
      <c r="A230" s="2" t="s">
        <v>63</v>
      </c>
      <c r="B230">
        <f>IFERROR(FIND("-",A230,1),FIND("+",A230,1))</f>
        <v>8</v>
      </c>
      <c r="C230">
        <f>B230+4</f>
        <v>12</v>
      </c>
      <c r="D230">
        <f>MID(A230,C230+1,FIND("X ",A230,1)-C230-1)*1</f>
        <v>2.5</v>
      </c>
      <c r="E230">
        <f>MID(A230,B230,4)*1</f>
        <v>-173</v>
      </c>
      <c r="F230" t="str">
        <f>RIGHT(A230,1)</f>
        <v>W</v>
      </c>
      <c r="G230">
        <f>IF(E230&lt;0,-E230/100*D230,D230)</f>
        <v>4.3250000000000002</v>
      </c>
      <c r="H230">
        <f>IF(E230&lt;0,D230,E230/100*D230)</f>
        <v>2.5</v>
      </c>
      <c r="I230">
        <f>IF(F230="W",H230,IF(F230="L",-G230,0))</f>
        <v>2.5</v>
      </c>
      <c r="J230">
        <f>INT(D230)</f>
        <v>2</v>
      </c>
    </row>
    <row r="231" spans="1:10">
      <c r="A231" s="2" t="s">
        <v>145</v>
      </c>
      <c r="B231">
        <f>IFERROR(FIND("-",A231,1),FIND("+",A231,1))</f>
        <v>9</v>
      </c>
      <c r="C231">
        <f>B231+4</f>
        <v>13</v>
      </c>
      <c r="D231">
        <f>MID(A231,C231+1,FIND("X ",A231,1)-C231-1)*1</f>
        <v>5</v>
      </c>
      <c r="E231">
        <f>MID(A231,B231,4)*1</f>
        <v>-175</v>
      </c>
      <c r="F231" t="str">
        <f>RIGHT(A231,1)</f>
        <v>W</v>
      </c>
      <c r="G231">
        <f>IF(E231&lt;0,-E231/100*D231,D231)</f>
        <v>8.75</v>
      </c>
      <c r="H231">
        <f>IF(E231&lt;0,D231,E231/100*D231)</f>
        <v>5</v>
      </c>
      <c r="I231">
        <f>IF(F231="W",H231,IF(F231="L",-G231,0))</f>
        <v>5</v>
      </c>
      <c r="J231">
        <f>INT(D231)</f>
        <v>5</v>
      </c>
    </row>
    <row r="232" spans="1:10">
      <c r="A232" s="2" t="s">
        <v>153</v>
      </c>
      <c r="B232">
        <f>IFERROR(FIND("-",A232,1),FIND("+",A232,1))</f>
        <v>8</v>
      </c>
      <c r="C232">
        <f>B232+4</f>
        <v>12</v>
      </c>
      <c r="D232">
        <f>MID(A232,C232+1,FIND("X ",A232,1)-C232-1)*1</f>
        <v>0.5</v>
      </c>
      <c r="E232">
        <f>MID(A232,B232,4)*1</f>
        <v>-175</v>
      </c>
      <c r="F232" t="str">
        <f>RIGHT(A232,1)</f>
        <v>L</v>
      </c>
      <c r="G232">
        <f>IF(E232&lt;0,-E232/100*D232,D232)</f>
        <v>0.875</v>
      </c>
      <c r="H232">
        <f>IF(E232&lt;0,D232,E232/100*D232)</f>
        <v>0.5</v>
      </c>
      <c r="I232">
        <f>IF(F232="W",H232,IF(F232="L",-G232,0))</f>
        <v>-0.875</v>
      </c>
      <c r="J232">
        <f>INT(D232)</f>
        <v>0</v>
      </c>
    </row>
    <row r="233" spans="1:10">
      <c r="A233" s="2" t="s">
        <v>163</v>
      </c>
      <c r="B233">
        <f>IFERROR(FIND("-",A233,1),FIND("+",A233,1))</f>
        <v>10</v>
      </c>
      <c r="C233">
        <f>B233+4</f>
        <v>14</v>
      </c>
      <c r="D233">
        <f>MID(A233,C233+1,FIND("X ",A233,1)-C233-1)*1</f>
        <v>2</v>
      </c>
      <c r="E233">
        <f>MID(A233,B233,4)*1</f>
        <v>-175</v>
      </c>
      <c r="F233" t="str">
        <f>RIGHT(A233,1)</f>
        <v>W</v>
      </c>
      <c r="G233">
        <f>IF(E233&lt;0,-E233/100*D233,D233)</f>
        <v>3.5</v>
      </c>
      <c r="H233">
        <f>IF(E233&lt;0,D233,E233/100*D233)</f>
        <v>2</v>
      </c>
      <c r="I233">
        <f>IF(F233="W",H233,IF(F233="L",-G233,0))</f>
        <v>2</v>
      </c>
      <c r="J233">
        <f>INT(D233)</f>
        <v>2</v>
      </c>
    </row>
    <row r="234" spans="1:10">
      <c r="A234" s="2" t="s">
        <v>103</v>
      </c>
      <c r="B234">
        <f>IFERROR(FIND("-",A234,1),FIND("+",A234,1))</f>
        <v>11</v>
      </c>
      <c r="C234">
        <f>B234+4</f>
        <v>15</v>
      </c>
      <c r="D234">
        <f>MID(A234,C234+1,FIND("X ",A234,1)-C234-1)*1</f>
        <v>3.5</v>
      </c>
      <c r="E234">
        <f>MID(A234,B234,4)*1</f>
        <v>-182</v>
      </c>
      <c r="F234" t="str">
        <f>RIGHT(A234,1)</f>
        <v>W</v>
      </c>
      <c r="G234">
        <f>IF(E234&lt;0,-E234/100*D234,D234)</f>
        <v>6.37</v>
      </c>
      <c r="H234">
        <f>IF(E234&lt;0,D234,E234/100*D234)</f>
        <v>3.5</v>
      </c>
      <c r="I234">
        <f>IF(F234="W",H234,IF(F234="L",-G234,0))</f>
        <v>3.5</v>
      </c>
      <c r="J234">
        <f>INT(D234)</f>
        <v>3</v>
      </c>
    </row>
    <row r="235" spans="1:10">
      <c r="A235" s="2" t="s">
        <v>107</v>
      </c>
      <c r="B235">
        <f>IFERROR(FIND("-",A235,1),FIND("+",A235,1))</f>
        <v>8</v>
      </c>
      <c r="C235">
        <f>B235+4</f>
        <v>12</v>
      </c>
      <c r="D235">
        <f>MID(A235,C235+1,FIND("X ",A235,1)-C235-1)*1</f>
        <v>5</v>
      </c>
      <c r="E235">
        <f>MID(A235,B235,4)*1</f>
        <v>-182</v>
      </c>
      <c r="F235" t="str">
        <f>RIGHT(A235,1)</f>
        <v>W</v>
      </c>
      <c r="G235">
        <f>IF(E235&lt;0,-E235/100*D235,D235)</f>
        <v>9.1</v>
      </c>
      <c r="H235">
        <f>IF(E235&lt;0,D235,E235/100*D235)</f>
        <v>5</v>
      </c>
      <c r="I235">
        <f>IF(F235="W",H235,IF(F235="L",-G235,0))</f>
        <v>5</v>
      </c>
      <c r="J235">
        <f>INT(D235)</f>
        <v>5</v>
      </c>
    </row>
    <row r="236" spans="1:10">
      <c r="A236" s="1" t="s">
        <v>40</v>
      </c>
      <c r="B236">
        <f>IFERROR(FIND("-",A236,1),FIND("+",A236,1))</f>
        <v>8</v>
      </c>
      <c r="C236">
        <f>B236+4</f>
        <v>12</v>
      </c>
      <c r="D236">
        <f>MID(A236,C236+1,FIND("X ",A236,1)-C236-1)*1</f>
        <v>2.5</v>
      </c>
      <c r="E236">
        <f>MID(A236,B236,4)*1</f>
        <v>-183</v>
      </c>
      <c r="F236" t="str">
        <f>RIGHT(A236,1)</f>
        <v>W</v>
      </c>
      <c r="G236">
        <f>IF(E236&lt;0,-E236/100*D236,D236)</f>
        <v>4.5750000000000002</v>
      </c>
      <c r="H236">
        <f>IF(E236&lt;0,D236,E236/100*D236)</f>
        <v>2.5</v>
      </c>
      <c r="I236">
        <f>IF(F236="W",H236,IF(F236="L",-G236,0))</f>
        <v>2.5</v>
      </c>
      <c r="J236">
        <f>INT(D236)</f>
        <v>2</v>
      </c>
    </row>
    <row r="237" spans="1:10">
      <c r="A237" s="2" t="s">
        <v>95</v>
      </c>
      <c r="B237">
        <f>IFERROR(FIND("-",A237,1),FIND("+",A237,1))</f>
        <v>8</v>
      </c>
      <c r="C237">
        <f>B237+4</f>
        <v>12</v>
      </c>
      <c r="D237">
        <f>MID(A237,C237+1,FIND("X ",A237,1)-C237-1)*1</f>
        <v>1</v>
      </c>
      <c r="E237">
        <f>MID(A237,B237,4)*1</f>
        <v>-185</v>
      </c>
      <c r="F237" t="str">
        <f>RIGHT(A237,1)</f>
        <v>L</v>
      </c>
      <c r="G237">
        <f>IF(E237&lt;0,-E237/100*D237,D237)</f>
        <v>1.85</v>
      </c>
      <c r="H237">
        <f>IF(E237&lt;0,D237,E237/100*D237)</f>
        <v>1</v>
      </c>
      <c r="I237">
        <f>IF(F237="W",H237,IF(F237="L",-G237,0))</f>
        <v>-1.85</v>
      </c>
      <c r="J237">
        <f>INT(D237)</f>
        <v>1</v>
      </c>
    </row>
    <row r="238" spans="1:10">
      <c r="A238" s="2" t="s">
        <v>65</v>
      </c>
      <c r="B238">
        <f>IFERROR(FIND("-",A238,1),FIND("+",A238,1))</f>
        <v>9</v>
      </c>
      <c r="C238">
        <f>B238+4</f>
        <v>13</v>
      </c>
      <c r="D238">
        <f>MID(A238,C238+1,FIND("X ",A238,1)-C238-1)*1</f>
        <v>4</v>
      </c>
      <c r="E238">
        <f>MID(A238,B238,4)*1</f>
        <v>-195</v>
      </c>
      <c r="F238" t="str">
        <f>RIGHT(A238,1)</f>
        <v>W</v>
      </c>
      <c r="G238">
        <f>IF(E238&lt;0,-E238/100*D238,D238)</f>
        <v>7.8</v>
      </c>
      <c r="H238">
        <f>IF(E238&lt;0,D238,E238/100*D238)</f>
        <v>4</v>
      </c>
      <c r="I238">
        <f>IF(F238="W",H238,IF(F238="L",-G238,0))</f>
        <v>4</v>
      </c>
      <c r="J238">
        <f>INT(D238)</f>
        <v>4</v>
      </c>
    </row>
    <row r="239" spans="1:10">
      <c r="A239" s="2" t="s">
        <v>66</v>
      </c>
      <c r="B239">
        <f>IFERROR(FIND("-",A239,1),FIND("+",A239,1))</f>
        <v>8</v>
      </c>
      <c r="C239">
        <f>B239+4</f>
        <v>12</v>
      </c>
      <c r="D239">
        <f>MID(A239,C239+1,FIND("X ",A239,1)-C239-1)*1</f>
        <v>3.5</v>
      </c>
      <c r="E239">
        <f>MID(A239,B239,4)*1</f>
        <v>-200</v>
      </c>
      <c r="F239" t="str">
        <f>RIGHT(A239,1)</f>
        <v>L</v>
      </c>
      <c r="G239">
        <f>IF(E239&lt;0,-E239/100*D239,D239)</f>
        <v>7</v>
      </c>
      <c r="H239">
        <f>IF(E239&lt;0,D239,E239/100*D239)</f>
        <v>3.5</v>
      </c>
      <c r="I239">
        <f>IF(F239="W",H239,IF(F239="L",-G239,0))</f>
        <v>-7</v>
      </c>
      <c r="J239">
        <f>INT(D239)</f>
        <v>3</v>
      </c>
    </row>
    <row r="240" spans="1:10">
      <c r="A240" s="2" t="s">
        <v>244</v>
      </c>
      <c r="B240">
        <f>IFERROR(FIND("-",A240,1),FIND("+",A240,1))</f>
        <v>11</v>
      </c>
      <c r="C240">
        <f>B240+4</f>
        <v>15</v>
      </c>
      <c r="D240">
        <f>MID(A240,C240+1,FIND("X ",A240,1)-C240-1)*1</f>
        <v>2</v>
      </c>
      <c r="E240">
        <f>MID(A240,B240,4)*1</f>
        <v>-201</v>
      </c>
      <c r="F240" t="str">
        <f>RIGHT(A240,1)</f>
        <v>W</v>
      </c>
      <c r="G240">
        <f>IF(E240&lt;0,-E240/100*D240,D240)</f>
        <v>4.0199999999999996</v>
      </c>
      <c r="H240">
        <f>IF(E240&lt;0,D240,E240/100*D240)</f>
        <v>2</v>
      </c>
      <c r="I240">
        <f>IF(F240="W",H240,IF(F240="L",-G240,0))</f>
        <v>2</v>
      </c>
      <c r="J240">
        <f>INT(D240)</f>
        <v>2</v>
      </c>
    </row>
    <row r="241" spans="1:10">
      <c r="A241" s="2" t="s">
        <v>208</v>
      </c>
      <c r="B241">
        <f>IFERROR(FIND("-",A241,1),FIND("+",A241,1))</f>
        <v>11</v>
      </c>
      <c r="C241">
        <f>B241+4</f>
        <v>15</v>
      </c>
      <c r="D241">
        <f>MID(A241,C241+1,FIND("X ",A241,1)-C241-1)*1</f>
        <v>3</v>
      </c>
      <c r="E241">
        <f>MID(A241,B241,4)*1</f>
        <v>-201</v>
      </c>
      <c r="F241" t="str">
        <f>RIGHT(A241,1)</f>
        <v>L</v>
      </c>
      <c r="G241">
        <f>IF(E241&lt;0,-E241/100*D241,D241)</f>
        <v>6.0299999999999994</v>
      </c>
      <c r="H241">
        <f>IF(E241&lt;0,D241,E241/100*D241)</f>
        <v>3</v>
      </c>
      <c r="I241">
        <f>IF(F241="W",H241,IF(F241="L",-G241,0))</f>
        <v>-6.0299999999999994</v>
      </c>
      <c r="J241">
        <f>INT(D241)</f>
        <v>3</v>
      </c>
    </row>
    <row r="242" spans="1:10">
      <c r="A242" s="1" t="s">
        <v>18</v>
      </c>
      <c r="B242">
        <f>IFERROR(FIND("-",A242,1),FIND("+",A242,1))</f>
        <v>8</v>
      </c>
      <c r="C242">
        <f>B242+4</f>
        <v>12</v>
      </c>
      <c r="D242">
        <f>MID(A242,C242+1,FIND("X ",A242,1)-C242-1)*1</f>
        <v>0.5</v>
      </c>
      <c r="E242">
        <f>MID(A242,B242,4)*1</f>
        <v>-210</v>
      </c>
      <c r="F242" t="str">
        <f>RIGHT(A242,1)</f>
        <v>W</v>
      </c>
      <c r="G242">
        <f>IF(E242&lt;0,-E242/100*D242,D242)</f>
        <v>1.05</v>
      </c>
      <c r="H242">
        <f>IF(E242&lt;0,D242,E242/100*D242)</f>
        <v>0.5</v>
      </c>
      <c r="I242">
        <f>IF(F242="W",H242,IF(F242="L",-G242,0))</f>
        <v>0.5</v>
      </c>
      <c r="J242">
        <f>INT(D242)</f>
        <v>0</v>
      </c>
    </row>
    <row r="243" spans="1:10">
      <c r="A243" s="2" t="s">
        <v>216</v>
      </c>
      <c r="B243">
        <f>IFERROR(FIND("-",A243,1),FIND("+",A243,1))</f>
        <v>8</v>
      </c>
      <c r="C243">
        <f>B243+4</f>
        <v>12</v>
      </c>
      <c r="D243">
        <f>MID(A243,C243+1,FIND("X ",A243,1)-C243-1)*1</f>
        <v>0.5</v>
      </c>
      <c r="E243">
        <f>MID(A243,B243,4)*1</f>
        <v>-230</v>
      </c>
      <c r="F243" t="str">
        <f>RIGHT(A243,1)</f>
        <v>W</v>
      </c>
      <c r="G243">
        <f>IF(E243&lt;0,-E243/100*D243,D243)</f>
        <v>1.1499999999999999</v>
      </c>
      <c r="H243">
        <f>IF(E243&lt;0,D243,E243/100*D243)</f>
        <v>0.5</v>
      </c>
      <c r="I243">
        <f>IF(F243="W",H243,IF(F243="L",-G243,0))</f>
        <v>0.5</v>
      </c>
      <c r="J243">
        <f>INT(D243)</f>
        <v>0</v>
      </c>
    </row>
    <row r="244" spans="1:10">
      <c r="A244" s="1" t="s">
        <v>36</v>
      </c>
      <c r="B244">
        <f>IFERROR(FIND("-",A244,1),FIND("+",A244,1))</f>
        <v>11</v>
      </c>
      <c r="C244">
        <f>B244+4</f>
        <v>15</v>
      </c>
      <c r="D244">
        <f>MID(A244,C244+1,FIND("X ",A244,1)-C244-1)*1</f>
        <v>2</v>
      </c>
      <c r="E244">
        <f>MID(A244,B244,4)*1</f>
        <v>-245</v>
      </c>
      <c r="F244" t="str">
        <f>RIGHT(A244,1)</f>
        <v>W</v>
      </c>
      <c r="G244">
        <f>IF(E244&lt;0,-E244/100*D244,D244)</f>
        <v>4.9000000000000004</v>
      </c>
      <c r="H244">
        <f>IF(E244&lt;0,D244,E244/100*D244)</f>
        <v>2</v>
      </c>
      <c r="I244">
        <f>IF(F244="W",H244,IF(F244="L",-G244,0))</f>
        <v>2</v>
      </c>
      <c r="J244">
        <f>INT(D244)</f>
        <v>2</v>
      </c>
    </row>
    <row r="245" spans="1:10">
      <c r="A245" s="2" t="s">
        <v>140</v>
      </c>
      <c r="B245">
        <f>IFERROR(FIND("-",A245,1),FIND("+",A245,1))</f>
        <v>6</v>
      </c>
      <c r="C245">
        <f>B245+4</f>
        <v>10</v>
      </c>
      <c r="D245">
        <f>MID(A245,C245+1,FIND("X ",A245,1)-C245-1)*1</f>
        <v>2.5</v>
      </c>
      <c r="E245">
        <f>MID(A245,B245,4)*1</f>
        <v>-245</v>
      </c>
      <c r="F245" t="str">
        <f>RIGHT(A245,1)</f>
        <v>W</v>
      </c>
      <c r="G245">
        <f>IF(E245&lt;0,-E245/100*D245,D245)</f>
        <v>6.125</v>
      </c>
      <c r="H245">
        <f>IF(E245&lt;0,D245,E245/100*D245)</f>
        <v>2.5</v>
      </c>
      <c r="I245">
        <f>IF(F245="W",H245,IF(F245="L",-G245,0))</f>
        <v>2.5</v>
      </c>
      <c r="J245">
        <f>INT(D245)</f>
        <v>2</v>
      </c>
    </row>
    <row r="246" spans="1:10">
      <c r="A246" s="2" t="s">
        <v>215</v>
      </c>
      <c r="B246">
        <f>IFERROR(FIND("-",A246,1),FIND("+",A246,1))</f>
        <v>9</v>
      </c>
      <c r="C246">
        <f>B246+4</f>
        <v>13</v>
      </c>
      <c r="D246">
        <f>MID(A246,C246+1,FIND("X ",A246,1)-C246-1)*1</f>
        <v>3.5</v>
      </c>
      <c r="E246">
        <f>MID(A246,B246,4)*1</f>
        <v>-245</v>
      </c>
      <c r="F246" t="str">
        <f>RIGHT(A246,1)</f>
        <v>L</v>
      </c>
      <c r="G246">
        <f>IF(E246&lt;0,-E246/100*D246,D246)</f>
        <v>8.5750000000000011</v>
      </c>
      <c r="H246">
        <f>IF(E246&lt;0,D246,E246/100*D246)</f>
        <v>3.5</v>
      </c>
      <c r="I246">
        <f>IF(F246="W",H246,IF(F246="L",-G246,0))</f>
        <v>-8.5750000000000011</v>
      </c>
      <c r="J246">
        <f>INT(D246)</f>
        <v>3</v>
      </c>
    </row>
    <row r="247" spans="1:10">
      <c r="A247" s="2" t="s">
        <v>152</v>
      </c>
      <c r="B247">
        <f>IFERROR(FIND("-",A247,1),FIND("+",A247,1))</f>
        <v>6</v>
      </c>
      <c r="C247">
        <f>B247+4</f>
        <v>10</v>
      </c>
      <c r="D247">
        <f>MID(A247,C247+1,FIND("X ",A247,1)-C247-1)*1</f>
        <v>3.5</v>
      </c>
      <c r="E247">
        <f>MID(A247,B247,4)*1</f>
        <v>-255</v>
      </c>
      <c r="F247" t="str">
        <f>RIGHT(A247,1)</f>
        <v>W</v>
      </c>
      <c r="G247">
        <f>IF(E247&lt;0,-E247/100*D247,D247)</f>
        <v>8.9249999999999989</v>
      </c>
      <c r="H247">
        <f>IF(E247&lt;0,D247,E247/100*D247)</f>
        <v>3.5</v>
      </c>
      <c r="I247">
        <f>IF(F247="W",H247,IF(F247="L",-G247,0))</f>
        <v>3.5</v>
      </c>
      <c r="J247">
        <f>INT(D247)</f>
        <v>3</v>
      </c>
    </row>
    <row r="248" spans="1:10">
      <c r="A248" s="1" t="s">
        <v>25</v>
      </c>
      <c r="B248">
        <f>IFERROR(FIND("-",A248,1),FIND("+",A248,1))</f>
        <v>11</v>
      </c>
      <c r="C248">
        <f>B248+4</f>
        <v>15</v>
      </c>
      <c r="D248">
        <f>MID(A248,C248+1,FIND("X ",A248,1)-C248-1)*1</f>
        <v>1.5</v>
      </c>
      <c r="E248">
        <f>MID(A248,B248,4)*1</f>
        <v>-260</v>
      </c>
      <c r="F248" t="str">
        <f>RIGHT(A248,1)</f>
        <v>W</v>
      </c>
      <c r="G248">
        <f>IF(E248&lt;0,-E248/100*D248,D248)</f>
        <v>3.9000000000000004</v>
      </c>
      <c r="H248">
        <f>IF(E248&lt;0,D248,E248/100*D248)</f>
        <v>1.5</v>
      </c>
      <c r="I248">
        <f>IF(F248="W",H248,IF(F248="L",-G248,0))</f>
        <v>1.5</v>
      </c>
      <c r="J248">
        <f>INT(D248)</f>
        <v>1</v>
      </c>
    </row>
    <row r="249" spans="1:10">
      <c r="A249" s="2" t="s">
        <v>189</v>
      </c>
      <c r="B249">
        <f>IFERROR(FIND("-",A249,1),FIND("+",A249,1))</f>
        <v>9</v>
      </c>
      <c r="C249">
        <f>B249+4</f>
        <v>13</v>
      </c>
      <c r="D249">
        <f>MID(A249,C249+1,FIND("X ",A249,1)-C249-1)*1</f>
        <v>3.5</v>
      </c>
      <c r="E249">
        <f>MID(A249,B249,4)*1</f>
        <v>-260</v>
      </c>
      <c r="F249" t="str">
        <f>RIGHT(A249,1)</f>
        <v>W</v>
      </c>
      <c r="G249">
        <f>IF(E249&lt;0,-E249/100*D249,D249)</f>
        <v>9.1</v>
      </c>
      <c r="H249">
        <f>IF(E249&lt;0,D249,E249/100*D249)</f>
        <v>3.5</v>
      </c>
      <c r="I249">
        <f>IF(F249="W",H249,IF(F249="L",-G249,0))</f>
        <v>3.5</v>
      </c>
      <c r="J249">
        <f>INT(D249)</f>
        <v>3</v>
      </c>
    </row>
    <row r="250" spans="1:10">
      <c r="A250" s="2" t="s">
        <v>189</v>
      </c>
      <c r="B250">
        <f>IFERROR(FIND("-",A250,1),FIND("+",A250,1))</f>
        <v>9</v>
      </c>
      <c r="C250">
        <f>B250+4</f>
        <v>13</v>
      </c>
      <c r="D250">
        <f>MID(A250,C250+1,FIND("X ",A250,1)-C250-1)*1</f>
        <v>3.5</v>
      </c>
      <c r="E250">
        <f>MID(A250,B250,4)*1</f>
        <v>-260</v>
      </c>
      <c r="F250" t="str">
        <f>RIGHT(A250,1)</f>
        <v>W</v>
      </c>
      <c r="G250">
        <f>IF(E250&lt;0,-E250/100*D250,D250)</f>
        <v>9.1</v>
      </c>
      <c r="H250">
        <f>IF(E250&lt;0,D250,E250/100*D250)</f>
        <v>3.5</v>
      </c>
      <c r="I250">
        <f>IF(F250="W",H250,IF(F250="L",-G250,0))</f>
        <v>3.5</v>
      </c>
      <c r="J250">
        <f>INT(D250)</f>
        <v>3</v>
      </c>
    </row>
    <row r="251" spans="1:10">
      <c r="A251" s="2" t="s">
        <v>201</v>
      </c>
      <c r="B251">
        <f>IFERROR(FIND("-",A251,1),FIND("+",A251,1))</f>
        <v>9</v>
      </c>
      <c r="C251">
        <f>B251+4</f>
        <v>13</v>
      </c>
      <c r="D251">
        <f>MID(A251,C251+1,FIND("X ",A251,1)-C251-1)*1</f>
        <v>3.5</v>
      </c>
      <c r="E251">
        <f>MID(A251,B251,4)*1</f>
        <v>-265</v>
      </c>
      <c r="F251" t="str">
        <f>RIGHT(A251,1)</f>
        <v>W</v>
      </c>
      <c r="G251">
        <f>IF(E251&lt;0,-E251/100*D251,D251)</f>
        <v>9.2750000000000004</v>
      </c>
      <c r="H251">
        <f>IF(E251&lt;0,D251,E251/100*D251)</f>
        <v>3.5</v>
      </c>
      <c r="I251">
        <f>IF(F251="W",H251,IF(F251="L",-G251,0))</f>
        <v>3.5</v>
      </c>
      <c r="J251">
        <f>INT(D251)</f>
        <v>3</v>
      </c>
    </row>
  </sheetData>
  <sortState ref="A1:J250">
    <sortCondition descending="1" ref="E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1"/>
  <sheetViews>
    <sheetView tabSelected="1" workbookViewId="0">
      <selection sqref="A1:E1048576"/>
    </sheetView>
  </sheetViews>
  <sheetFormatPr defaultRowHeight="14.4"/>
  <cols>
    <col min="1" max="1" width="4.6640625" bestFit="1" customWidth="1"/>
    <col min="2" max="2" width="4.5546875" bestFit="1" customWidth="1"/>
    <col min="3" max="3" width="7.77734375" bestFit="1" customWidth="1"/>
    <col min="4" max="4" width="10.5546875" bestFit="1" customWidth="1"/>
    <col min="5" max="5" width="6.6640625" bestFit="1" customWidth="1"/>
  </cols>
  <sheetData>
    <row r="1" spans="1:17">
      <c r="A1" s="7" t="s">
        <v>252</v>
      </c>
      <c r="B1" s="7" t="s">
        <v>253</v>
      </c>
      <c r="C1" s="7" t="s">
        <v>254</v>
      </c>
      <c r="D1" s="7" t="s">
        <v>255</v>
      </c>
      <c r="E1" s="7" t="s">
        <v>256</v>
      </c>
    </row>
    <row r="2" spans="1:17">
      <c r="A2">
        <v>230</v>
      </c>
      <c r="B2" t="s">
        <v>0</v>
      </c>
      <c r="C2">
        <v>1.5</v>
      </c>
      <c r="D2">
        <v>3.4499999999999997</v>
      </c>
      <c r="E2">
        <v>-1.5</v>
      </c>
      <c r="F2">
        <v>0</v>
      </c>
      <c r="H2">
        <f t="shared" ref="H2:H4" si="0">MATCH(I2,$F$2:$F$251,0)</f>
        <v>1</v>
      </c>
      <c r="I2">
        <v>0</v>
      </c>
      <c r="J2">
        <f>COUNTIFS($F$2:$F$251,$I2,$B$2:$B$251,"W")</f>
        <v>5</v>
      </c>
      <c r="K2">
        <f>COUNTIFS($F$2:$F$251,$I2,$B$2:$B$251,"L")</f>
        <v>9</v>
      </c>
      <c r="L2">
        <f t="shared" ref="L2:L8" si="1">SUM(J2:K2)</f>
        <v>14</v>
      </c>
      <c r="M2">
        <f t="shared" ref="M2:M8" si="2">SUM(K2:L2)</f>
        <v>23</v>
      </c>
      <c r="N2">
        <f>SUMIFS($E$2:$E$251,$F$2:$F$251,$I2)</f>
        <v>-1.1900000000000004</v>
      </c>
      <c r="O2">
        <f t="shared" ref="O2:O4" ca="1" si="3">MAX(INDIRECT("A"&amp;H2&amp;":A"&amp;H2+COUNTIF($F$2:$F$251,I2)))</f>
        <v>230</v>
      </c>
      <c r="P2">
        <f ca="1">MIN(INDIRECT("A"&amp;H2&amp;":A"&amp;H2+COUNTIF($F$2:$F$251,I2)-1))</f>
        <v>145</v>
      </c>
      <c r="Q2" t="str">
        <f ca="1">"+"&amp;O2&amp;" to +"&amp;P2&amp;" … "&amp;J2&amp;"-"&amp;K2&amp;"… "&amp;ROUND(N2,2)&amp;"u"</f>
        <v>+230 to +145 … 5-9… -1.19u</v>
      </c>
    </row>
    <row r="3" spans="1:17">
      <c r="A3">
        <v>176</v>
      </c>
      <c r="B3" t="s">
        <v>1</v>
      </c>
      <c r="C3">
        <v>1</v>
      </c>
      <c r="D3">
        <v>1.76</v>
      </c>
      <c r="E3">
        <v>1.76</v>
      </c>
      <c r="F3">
        <v>0</v>
      </c>
      <c r="H3">
        <f t="shared" si="0"/>
        <v>15</v>
      </c>
      <c r="I3">
        <v>1</v>
      </c>
      <c r="J3">
        <f t="shared" ref="J3:J9" si="4">COUNTIFS($F$2:$F$251,$I3,$B$2:$B$251,"W")</f>
        <v>11</v>
      </c>
      <c r="K3">
        <f t="shared" ref="K3:K9" si="5">COUNTIFS($F$2:$F$251,$I3,$B$2:$B$251,"L")</f>
        <v>13</v>
      </c>
      <c r="L3">
        <f t="shared" si="1"/>
        <v>24</v>
      </c>
      <c r="M3">
        <f t="shared" si="2"/>
        <v>37</v>
      </c>
      <c r="N3">
        <f t="shared" ref="N3:N9" si="6">SUMIFS($E$2:$E$251,$F$2:$F$251,$I3)</f>
        <v>11.774999999999999</v>
      </c>
      <c r="O3">
        <f t="shared" ca="1" si="3"/>
        <v>145</v>
      </c>
      <c r="P3">
        <f t="shared" ref="P3:P9" ca="1" si="7">MIN(INDIRECT("A"&amp;H3&amp;":A"&amp;H3+COUNTIF($F$2:$F$251,I3)-1))</f>
        <v>125</v>
      </c>
      <c r="Q3" t="str">
        <f ca="1">"+"&amp;O3&amp;" to +"&amp;P3&amp;" … "&amp;J3&amp;"-"&amp;K3&amp;"… "&amp;ROUND(N3,2)&amp;"u"</f>
        <v>+145 to +125 … 11-13… 11.78u</v>
      </c>
    </row>
    <row r="4" spans="1:17">
      <c r="A4">
        <v>165</v>
      </c>
      <c r="B4" t="s">
        <v>1</v>
      </c>
      <c r="C4">
        <v>1.5</v>
      </c>
      <c r="D4">
        <v>2.4749999999999996</v>
      </c>
      <c r="E4">
        <v>2.4749999999999996</v>
      </c>
      <c r="F4">
        <v>0</v>
      </c>
      <c r="H4">
        <f t="shared" si="0"/>
        <v>39</v>
      </c>
      <c r="I4">
        <v>2</v>
      </c>
      <c r="J4">
        <f t="shared" si="4"/>
        <v>20</v>
      </c>
      <c r="K4">
        <f t="shared" si="5"/>
        <v>21</v>
      </c>
      <c r="L4">
        <f t="shared" si="1"/>
        <v>41</v>
      </c>
      <c r="M4">
        <f t="shared" si="2"/>
        <v>62</v>
      </c>
      <c r="N4">
        <f t="shared" si="6"/>
        <v>-3.7350000000000012</v>
      </c>
      <c r="O4">
        <f t="shared" ca="1" si="3"/>
        <v>122</v>
      </c>
      <c r="P4">
        <f t="shared" ca="1" si="7"/>
        <v>100</v>
      </c>
      <c r="Q4" t="str">
        <f ca="1">"+"&amp;O4&amp;" to +"&amp;P4&amp;" … "&amp;J4&amp;"-"&amp;K4&amp;"… "&amp;ROUND(N4,2)&amp;"u"</f>
        <v>+122 to +100 … 20-21… -3.74u</v>
      </c>
    </row>
    <row r="5" spans="1:17">
      <c r="A5">
        <v>160</v>
      </c>
      <c r="B5" t="s">
        <v>1</v>
      </c>
      <c r="C5">
        <v>0.5</v>
      </c>
      <c r="D5">
        <v>0.8</v>
      </c>
      <c r="E5">
        <v>0.8</v>
      </c>
      <c r="F5">
        <v>0</v>
      </c>
      <c r="H5">
        <f>MATCH(I5,$F$2:$F$251,0)</f>
        <v>81</v>
      </c>
      <c r="I5">
        <v>3</v>
      </c>
      <c r="J5">
        <f t="shared" si="4"/>
        <v>23</v>
      </c>
      <c r="K5">
        <f t="shared" si="5"/>
        <v>14</v>
      </c>
      <c r="L5">
        <f t="shared" si="1"/>
        <v>37</v>
      </c>
      <c r="M5">
        <f t="shared" si="2"/>
        <v>51</v>
      </c>
      <c r="N5">
        <f t="shared" si="6"/>
        <v>25.384999999999998</v>
      </c>
      <c r="O5">
        <f ca="1">MAX(INDIRECT("A"&amp;H5&amp;":A"&amp;H5+COUNTIF($F$2:$F$251,I5)))</f>
        <v>100</v>
      </c>
      <c r="P5">
        <f t="shared" ca="1" si="7"/>
        <v>-119</v>
      </c>
      <c r="Q5" t="str">
        <f ca="1">O5&amp;" to "&amp;P5&amp;" … "&amp;J5&amp;"-"&amp;K5&amp;" … "&amp;ROUND(N5,2)&amp;"u"</f>
        <v>100 to -119 … 23-14 … 25.39u</v>
      </c>
    </row>
    <row r="6" spans="1:17">
      <c r="A6">
        <v>160</v>
      </c>
      <c r="B6" t="s">
        <v>0</v>
      </c>
      <c r="C6">
        <v>1</v>
      </c>
      <c r="D6">
        <v>1.6</v>
      </c>
      <c r="E6">
        <v>-1</v>
      </c>
      <c r="F6">
        <v>0</v>
      </c>
      <c r="H6">
        <f>MATCH(I6,$F$2:$F$251,0)</f>
        <v>118</v>
      </c>
      <c r="I6">
        <v>4</v>
      </c>
      <c r="J6">
        <f t="shared" si="4"/>
        <v>31</v>
      </c>
      <c r="K6">
        <f t="shared" si="5"/>
        <v>23</v>
      </c>
      <c r="L6">
        <f t="shared" si="1"/>
        <v>54</v>
      </c>
      <c r="M6">
        <f t="shared" si="2"/>
        <v>77</v>
      </c>
      <c r="N6">
        <f t="shared" si="6"/>
        <v>-9.75</v>
      </c>
      <c r="O6">
        <f ca="1">MAX(INDIRECT("A"&amp;H6&amp;":A"&amp;H6+COUNTIF($F$2:$F$251,I6)))</f>
        <v>-119</v>
      </c>
      <c r="P6">
        <f t="shared" ca="1" si="7"/>
        <v>-135</v>
      </c>
      <c r="Q6" t="str">
        <f ca="1">O6&amp;" to "&amp;P6&amp;" … "&amp;J6&amp;"-"&amp;K6&amp;" … "&amp;ROUND(N6,2)&amp;"u"</f>
        <v>-119 to -135 … 31-23 … -9.75u</v>
      </c>
    </row>
    <row r="7" spans="1:17">
      <c r="A7">
        <v>160</v>
      </c>
      <c r="B7" t="s">
        <v>0</v>
      </c>
      <c r="C7">
        <v>1</v>
      </c>
      <c r="D7">
        <v>1.6</v>
      </c>
      <c r="E7">
        <v>-1</v>
      </c>
      <c r="F7">
        <v>0</v>
      </c>
      <c r="H7">
        <f>MATCH(I7,$F$2:$F$251,0)</f>
        <v>174</v>
      </c>
      <c r="I7">
        <v>5</v>
      </c>
      <c r="J7">
        <f t="shared" si="4"/>
        <v>15</v>
      </c>
      <c r="K7">
        <f t="shared" si="5"/>
        <v>12</v>
      </c>
      <c r="L7">
        <f t="shared" si="1"/>
        <v>27</v>
      </c>
      <c r="M7">
        <f t="shared" si="2"/>
        <v>39</v>
      </c>
      <c r="N7">
        <f t="shared" si="6"/>
        <v>-8.879999999999999</v>
      </c>
      <c r="O7">
        <f ca="1">MAX(INDIRECT("A"&amp;H7&amp;":A"&amp;H7+COUNTIF($F$2:$F$251,I7)))</f>
        <v>-139</v>
      </c>
      <c r="P7">
        <f t="shared" ca="1" si="7"/>
        <v>-153</v>
      </c>
      <c r="Q7" t="str">
        <f ca="1">O7&amp;" to "&amp;P7&amp;" … "&amp;J7&amp;"-"&amp;K7&amp;" … "&amp;ROUND(N7,2)&amp;"u"</f>
        <v>-139 to -153 … 15-12 … -8.88u</v>
      </c>
    </row>
    <row r="8" spans="1:17">
      <c r="A8">
        <v>160</v>
      </c>
      <c r="B8" t="s">
        <v>0</v>
      </c>
      <c r="C8">
        <v>1.5</v>
      </c>
      <c r="D8">
        <v>2.4000000000000004</v>
      </c>
      <c r="E8">
        <v>-1.5</v>
      </c>
      <c r="F8">
        <v>0</v>
      </c>
      <c r="H8">
        <f>MATCH(I8,$F$2:$F$251,0)</f>
        <v>203</v>
      </c>
      <c r="I8">
        <v>6</v>
      </c>
      <c r="J8">
        <f t="shared" si="4"/>
        <v>18</v>
      </c>
      <c r="K8">
        <f t="shared" si="5"/>
        <v>12</v>
      </c>
      <c r="L8">
        <f t="shared" si="1"/>
        <v>30</v>
      </c>
      <c r="M8">
        <f t="shared" si="2"/>
        <v>42</v>
      </c>
      <c r="N8">
        <f t="shared" si="6"/>
        <v>8.6149999999999984</v>
      </c>
      <c r="O8">
        <f ca="1">MAX(INDIRECT("A"&amp;H8&amp;":A"&amp;H8+COUNTIF($F$2:$F$251,I8)))</f>
        <v>-153</v>
      </c>
      <c r="P8">
        <f t="shared" ca="1" si="7"/>
        <v>-175</v>
      </c>
      <c r="Q8" t="str">
        <f ca="1">O8&amp;" to "&amp;P8&amp;" … "&amp;J8&amp;"-"&amp;K8&amp;" … "&amp;ROUND(N8,2)&amp;"u"</f>
        <v>-153 to -175 … 18-12 … 8.62u</v>
      </c>
    </row>
    <row r="9" spans="1:17">
      <c r="A9">
        <v>160</v>
      </c>
      <c r="B9" t="s">
        <v>1</v>
      </c>
      <c r="C9">
        <v>2</v>
      </c>
      <c r="D9">
        <v>3.2</v>
      </c>
      <c r="E9">
        <v>3.2</v>
      </c>
      <c r="F9">
        <v>0</v>
      </c>
      <c r="H9">
        <f>MATCH(I9,$F$2:$F$251,0)</f>
        <v>233</v>
      </c>
      <c r="I9">
        <v>7</v>
      </c>
      <c r="J9">
        <f t="shared" si="4"/>
        <v>14</v>
      </c>
      <c r="K9">
        <f t="shared" si="5"/>
        <v>4</v>
      </c>
      <c r="L9">
        <f>SUM(J9:K9)</f>
        <v>18</v>
      </c>
      <c r="M9">
        <f>SUM(K9:L9)</f>
        <v>22</v>
      </c>
      <c r="N9">
        <f t="shared" si="6"/>
        <v>14.545</v>
      </c>
      <c r="O9">
        <f ca="1">MAX(INDIRECT("A"&amp;H9&amp;":A"&amp;H9+COUNTIF($F$2:$F$251,I9)))</f>
        <v>-175</v>
      </c>
      <c r="P9">
        <f t="shared" ca="1" si="7"/>
        <v>-260</v>
      </c>
      <c r="Q9" t="str">
        <f ca="1">O9&amp;" to "&amp;P9&amp;" … "&amp;J9&amp;"-"&amp;K9&amp;" … "&amp;ROUND(N9,2)&amp;"u"</f>
        <v>-175 to -260 … 14-4 … 14.55u</v>
      </c>
    </row>
    <row r="10" spans="1:17">
      <c r="A10">
        <v>160</v>
      </c>
      <c r="B10" t="s">
        <v>0</v>
      </c>
      <c r="C10">
        <v>2</v>
      </c>
      <c r="D10">
        <v>3.2</v>
      </c>
      <c r="E10">
        <v>-2</v>
      </c>
      <c r="F10">
        <v>0</v>
      </c>
    </row>
    <row r="11" spans="1:17">
      <c r="A11">
        <v>150</v>
      </c>
      <c r="B11" t="s">
        <v>0</v>
      </c>
      <c r="C11">
        <v>3</v>
      </c>
      <c r="D11">
        <v>4.5</v>
      </c>
      <c r="E11">
        <v>-3</v>
      </c>
      <c r="F11">
        <v>0</v>
      </c>
    </row>
    <row r="12" spans="1:17">
      <c r="A12">
        <v>150</v>
      </c>
      <c r="B12" t="s">
        <v>0</v>
      </c>
      <c r="C12">
        <v>1</v>
      </c>
      <c r="D12">
        <v>1.5</v>
      </c>
      <c r="E12">
        <v>-1</v>
      </c>
      <c r="F12">
        <v>0</v>
      </c>
    </row>
    <row r="13" spans="1:17">
      <c r="A13">
        <v>145</v>
      </c>
      <c r="B13" t="s">
        <v>0</v>
      </c>
      <c r="C13">
        <v>1</v>
      </c>
      <c r="D13">
        <v>1.45</v>
      </c>
      <c r="E13">
        <v>-1</v>
      </c>
      <c r="F13">
        <v>0</v>
      </c>
    </row>
    <row r="14" spans="1:17">
      <c r="A14">
        <v>145</v>
      </c>
      <c r="B14" t="s">
        <v>1</v>
      </c>
      <c r="C14">
        <v>3.5</v>
      </c>
      <c r="D14">
        <v>5.0750000000000002</v>
      </c>
      <c r="E14">
        <v>5.0750000000000002</v>
      </c>
      <c r="F14">
        <v>0</v>
      </c>
    </row>
    <row r="15" spans="1:17">
      <c r="A15">
        <v>145</v>
      </c>
      <c r="B15" t="s">
        <v>0</v>
      </c>
      <c r="C15">
        <v>2.5</v>
      </c>
      <c r="D15">
        <v>3.625</v>
      </c>
      <c r="E15">
        <v>-2.5</v>
      </c>
      <c r="F15">
        <v>0</v>
      </c>
    </row>
    <row r="16" spans="1:17">
      <c r="A16">
        <v>140</v>
      </c>
      <c r="B16" t="s">
        <v>0</v>
      </c>
      <c r="C16">
        <v>1.5</v>
      </c>
      <c r="D16">
        <v>2.0999999999999996</v>
      </c>
      <c r="E16">
        <v>-1.5</v>
      </c>
      <c r="F16">
        <v>1</v>
      </c>
    </row>
    <row r="17" spans="1:6">
      <c r="A17">
        <v>140</v>
      </c>
      <c r="B17" t="s">
        <v>0</v>
      </c>
      <c r="C17">
        <v>1</v>
      </c>
      <c r="D17">
        <v>1.4</v>
      </c>
      <c r="E17">
        <v>-1</v>
      </c>
      <c r="F17">
        <v>1</v>
      </c>
    </row>
    <row r="18" spans="1:6">
      <c r="A18">
        <v>140</v>
      </c>
      <c r="B18" t="s">
        <v>1</v>
      </c>
      <c r="C18">
        <v>4</v>
      </c>
      <c r="D18">
        <v>5.6</v>
      </c>
      <c r="E18">
        <v>5.6</v>
      </c>
      <c r="F18">
        <v>1</v>
      </c>
    </row>
    <row r="19" spans="1:6">
      <c r="A19">
        <v>138</v>
      </c>
      <c r="B19" t="s">
        <v>0</v>
      </c>
      <c r="C19">
        <v>1.5</v>
      </c>
      <c r="D19">
        <v>2.0699999999999998</v>
      </c>
      <c r="E19">
        <v>-1.5</v>
      </c>
      <c r="F19">
        <v>1</v>
      </c>
    </row>
    <row r="20" spans="1:6">
      <c r="A20">
        <v>135</v>
      </c>
      <c r="B20" t="s">
        <v>1</v>
      </c>
      <c r="C20">
        <v>1.5</v>
      </c>
      <c r="D20">
        <v>2.0250000000000004</v>
      </c>
      <c r="E20">
        <v>2.0250000000000004</v>
      </c>
      <c r="F20">
        <v>1</v>
      </c>
    </row>
    <row r="21" spans="1:6">
      <c r="A21">
        <v>135</v>
      </c>
      <c r="B21" t="s">
        <v>0</v>
      </c>
      <c r="C21">
        <v>0.5</v>
      </c>
      <c r="D21">
        <v>0.67500000000000004</v>
      </c>
      <c r="E21">
        <v>-0.5</v>
      </c>
      <c r="F21">
        <v>1</v>
      </c>
    </row>
    <row r="22" spans="1:6">
      <c r="A22">
        <v>135</v>
      </c>
      <c r="B22" t="s">
        <v>1</v>
      </c>
      <c r="C22">
        <v>2.5</v>
      </c>
      <c r="D22">
        <v>3.375</v>
      </c>
      <c r="E22">
        <v>3.375</v>
      </c>
      <c r="F22">
        <v>1</v>
      </c>
    </row>
    <row r="23" spans="1:6">
      <c r="A23">
        <v>135</v>
      </c>
      <c r="B23" t="s">
        <v>0</v>
      </c>
      <c r="C23">
        <v>0.5</v>
      </c>
      <c r="D23">
        <v>0.67500000000000004</v>
      </c>
      <c r="E23">
        <v>-0.5</v>
      </c>
      <c r="F23">
        <v>1</v>
      </c>
    </row>
    <row r="24" spans="1:6">
      <c r="A24">
        <v>135</v>
      </c>
      <c r="B24" t="s">
        <v>1</v>
      </c>
      <c r="C24">
        <v>2</v>
      </c>
      <c r="D24">
        <v>2.7</v>
      </c>
      <c r="E24">
        <v>2.7</v>
      </c>
      <c r="F24">
        <v>1</v>
      </c>
    </row>
    <row r="25" spans="1:6">
      <c r="A25">
        <v>135</v>
      </c>
      <c r="B25" t="s">
        <v>1</v>
      </c>
      <c r="C25">
        <v>1</v>
      </c>
      <c r="D25">
        <v>1.35</v>
      </c>
      <c r="E25">
        <v>1.35</v>
      </c>
      <c r="F25">
        <v>1</v>
      </c>
    </row>
    <row r="26" spans="1:6">
      <c r="A26">
        <v>130</v>
      </c>
      <c r="B26" t="s">
        <v>1</v>
      </c>
      <c r="C26">
        <v>4</v>
      </c>
      <c r="D26">
        <v>5.2</v>
      </c>
      <c r="E26">
        <v>5.2</v>
      </c>
      <c r="F26">
        <v>1</v>
      </c>
    </row>
    <row r="27" spans="1:6">
      <c r="A27">
        <v>130</v>
      </c>
      <c r="B27" t="s">
        <v>0</v>
      </c>
      <c r="C27">
        <v>0.5</v>
      </c>
      <c r="D27">
        <v>0.65</v>
      </c>
      <c r="E27">
        <v>-0.5</v>
      </c>
      <c r="F27">
        <v>1</v>
      </c>
    </row>
    <row r="28" spans="1:6">
      <c r="A28">
        <v>130</v>
      </c>
      <c r="B28" t="s">
        <v>1</v>
      </c>
      <c r="C28">
        <v>0.5</v>
      </c>
      <c r="D28">
        <v>0.65</v>
      </c>
      <c r="E28">
        <v>0.65</v>
      </c>
      <c r="F28">
        <v>1</v>
      </c>
    </row>
    <row r="29" spans="1:6">
      <c r="A29">
        <v>130</v>
      </c>
      <c r="B29" t="s">
        <v>0</v>
      </c>
      <c r="C29">
        <v>2</v>
      </c>
      <c r="D29">
        <v>2.6</v>
      </c>
      <c r="E29">
        <v>-2</v>
      </c>
      <c r="F29">
        <v>1</v>
      </c>
    </row>
    <row r="30" spans="1:6">
      <c r="A30">
        <v>130</v>
      </c>
      <c r="B30" t="s">
        <v>0</v>
      </c>
      <c r="C30">
        <v>0.5</v>
      </c>
      <c r="D30">
        <v>0.65</v>
      </c>
      <c r="E30">
        <v>-0.5</v>
      </c>
      <c r="F30">
        <v>1</v>
      </c>
    </row>
    <row r="31" spans="1:6">
      <c r="A31">
        <v>125</v>
      </c>
      <c r="B31" t="s">
        <v>1</v>
      </c>
      <c r="C31">
        <v>3</v>
      </c>
      <c r="D31">
        <v>3.75</v>
      </c>
      <c r="E31">
        <v>3.75</v>
      </c>
      <c r="F31">
        <v>1</v>
      </c>
    </row>
    <row r="32" spans="1:6">
      <c r="A32">
        <v>125</v>
      </c>
      <c r="B32" t="s">
        <v>1</v>
      </c>
      <c r="C32">
        <v>0.5</v>
      </c>
      <c r="D32">
        <v>0.625</v>
      </c>
      <c r="E32">
        <v>0.625</v>
      </c>
      <c r="F32">
        <v>1</v>
      </c>
    </row>
    <row r="33" spans="1:6">
      <c r="A33">
        <v>125</v>
      </c>
      <c r="B33" t="s">
        <v>0</v>
      </c>
      <c r="C33">
        <v>2</v>
      </c>
      <c r="D33">
        <v>2.5</v>
      </c>
      <c r="E33">
        <v>-2</v>
      </c>
      <c r="F33">
        <v>1</v>
      </c>
    </row>
    <row r="34" spans="1:6">
      <c r="A34">
        <v>125</v>
      </c>
      <c r="B34" t="s">
        <v>1</v>
      </c>
      <c r="C34">
        <v>1</v>
      </c>
      <c r="D34">
        <v>1.25</v>
      </c>
      <c r="E34">
        <v>1.25</v>
      </c>
      <c r="F34">
        <v>1</v>
      </c>
    </row>
    <row r="35" spans="1:6">
      <c r="A35">
        <v>125</v>
      </c>
      <c r="B35" t="s">
        <v>0</v>
      </c>
      <c r="C35">
        <v>0.5</v>
      </c>
      <c r="D35">
        <v>0.625</v>
      </c>
      <c r="E35">
        <v>-0.5</v>
      </c>
      <c r="F35">
        <v>1</v>
      </c>
    </row>
    <row r="36" spans="1:6">
      <c r="A36">
        <v>125</v>
      </c>
      <c r="B36" t="s">
        <v>0</v>
      </c>
      <c r="C36">
        <v>1</v>
      </c>
      <c r="D36">
        <v>1.25</v>
      </c>
      <c r="E36">
        <v>-1</v>
      </c>
      <c r="F36">
        <v>1</v>
      </c>
    </row>
    <row r="37" spans="1:6">
      <c r="A37">
        <v>125</v>
      </c>
      <c r="B37" t="s">
        <v>0</v>
      </c>
      <c r="C37">
        <v>2.5</v>
      </c>
      <c r="D37">
        <v>3.125</v>
      </c>
      <c r="E37">
        <v>-2.5</v>
      </c>
      <c r="F37">
        <v>1</v>
      </c>
    </row>
    <row r="38" spans="1:6">
      <c r="A38">
        <v>125</v>
      </c>
      <c r="B38" t="s">
        <v>1</v>
      </c>
      <c r="C38">
        <v>1</v>
      </c>
      <c r="D38">
        <v>1.25</v>
      </c>
      <c r="E38">
        <v>1.25</v>
      </c>
      <c r="F38">
        <v>1</v>
      </c>
    </row>
    <row r="39" spans="1:6">
      <c r="A39">
        <v>122</v>
      </c>
      <c r="B39" t="s">
        <v>0</v>
      </c>
      <c r="C39">
        <v>2</v>
      </c>
      <c r="D39">
        <v>2.44</v>
      </c>
      <c r="E39">
        <v>-2</v>
      </c>
      <c r="F39">
        <v>1</v>
      </c>
    </row>
    <row r="40" spans="1:6">
      <c r="A40">
        <v>120</v>
      </c>
      <c r="B40" t="s">
        <v>1</v>
      </c>
      <c r="C40">
        <v>4</v>
      </c>
      <c r="D40">
        <v>4.8</v>
      </c>
      <c r="E40">
        <v>4.8</v>
      </c>
      <c r="F40">
        <v>2</v>
      </c>
    </row>
    <row r="41" spans="1:6">
      <c r="A41">
        <v>120</v>
      </c>
      <c r="B41" t="s">
        <v>0</v>
      </c>
      <c r="C41">
        <v>2</v>
      </c>
      <c r="D41">
        <v>2.4</v>
      </c>
      <c r="E41">
        <v>-2</v>
      </c>
      <c r="F41">
        <v>2</v>
      </c>
    </row>
    <row r="42" spans="1:6">
      <c r="A42">
        <v>119</v>
      </c>
      <c r="B42" t="s">
        <v>1</v>
      </c>
      <c r="C42">
        <v>2.5</v>
      </c>
      <c r="D42">
        <v>2.9749999999999996</v>
      </c>
      <c r="E42">
        <v>2.9749999999999996</v>
      </c>
      <c r="F42">
        <v>2</v>
      </c>
    </row>
    <row r="43" spans="1:6">
      <c r="A43">
        <v>115</v>
      </c>
      <c r="B43" t="s">
        <v>1</v>
      </c>
      <c r="C43">
        <v>1</v>
      </c>
      <c r="D43">
        <v>1.1499999999999999</v>
      </c>
      <c r="E43">
        <v>1.1499999999999999</v>
      </c>
      <c r="F43">
        <v>2</v>
      </c>
    </row>
    <row r="44" spans="1:6">
      <c r="A44">
        <v>115</v>
      </c>
      <c r="B44" t="s">
        <v>1</v>
      </c>
      <c r="C44">
        <v>1</v>
      </c>
      <c r="D44">
        <v>1.1499999999999999</v>
      </c>
      <c r="E44">
        <v>1.1499999999999999</v>
      </c>
      <c r="F44">
        <v>2</v>
      </c>
    </row>
    <row r="45" spans="1:6">
      <c r="A45">
        <v>115</v>
      </c>
      <c r="B45" t="s">
        <v>1</v>
      </c>
      <c r="C45">
        <v>1</v>
      </c>
      <c r="D45">
        <v>1.1499999999999999</v>
      </c>
      <c r="E45">
        <v>1.1499999999999999</v>
      </c>
      <c r="F45">
        <v>2</v>
      </c>
    </row>
    <row r="46" spans="1:6">
      <c r="A46">
        <v>115</v>
      </c>
      <c r="B46" t="s">
        <v>1</v>
      </c>
      <c r="C46">
        <v>1.5</v>
      </c>
      <c r="D46">
        <v>1.7249999999999999</v>
      </c>
      <c r="E46">
        <v>1.7249999999999999</v>
      </c>
      <c r="F46">
        <v>2</v>
      </c>
    </row>
    <row r="47" spans="1:6">
      <c r="A47">
        <v>115</v>
      </c>
      <c r="B47" t="s">
        <v>0</v>
      </c>
      <c r="C47">
        <v>1</v>
      </c>
      <c r="D47">
        <v>1.1499999999999999</v>
      </c>
      <c r="E47">
        <v>-1</v>
      </c>
      <c r="F47">
        <v>2</v>
      </c>
    </row>
    <row r="48" spans="1:6">
      <c r="A48">
        <v>115</v>
      </c>
      <c r="B48" t="s">
        <v>1</v>
      </c>
      <c r="C48">
        <v>4</v>
      </c>
      <c r="D48">
        <v>4.5999999999999996</v>
      </c>
      <c r="E48">
        <v>4.5999999999999996</v>
      </c>
      <c r="F48">
        <v>2</v>
      </c>
    </row>
    <row r="49" spans="1:6">
      <c r="A49">
        <v>114</v>
      </c>
      <c r="B49" t="s">
        <v>1</v>
      </c>
      <c r="C49">
        <v>4.5</v>
      </c>
      <c r="D49">
        <v>5.13</v>
      </c>
      <c r="E49">
        <v>5.13</v>
      </c>
      <c r="F49">
        <v>2</v>
      </c>
    </row>
    <row r="50" spans="1:6">
      <c r="A50">
        <v>113</v>
      </c>
      <c r="B50" t="s">
        <v>1</v>
      </c>
      <c r="C50">
        <v>1.5</v>
      </c>
      <c r="D50">
        <v>1.6949999999999998</v>
      </c>
      <c r="E50">
        <v>1.6949999999999998</v>
      </c>
      <c r="F50">
        <v>2</v>
      </c>
    </row>
    <row r="51" spans="1:6">
      <c r="A51">
        <v>110</v>
      </c>
      <c r="B51" t="s">
        <v>0</v>
      </c>
      <c r="C51">
        <v>1.5</v>
      </c>
      <c r="D51">
        <v>1.6500000000000001</v>
      </c>
      <c r="E51">
        <v>-1.5</v>
      </c>
      <c r="F51">
        <v>2</v>
      </c>
    </row>
    <row r="52" spans="1:6">
      <c r="A52">
        <v>110</v>
      </c>
      <c r="B52" t="s">
        <v>0</v>
      </c>
      <c r="C52">
        <v>1.5</v>
      </c>
      <c r="D52">
        <v>1.6500000000000001</v>
      </c>
      <c r="E52">
        <v>-1.5</v>
      </c>
      <c r="F52">
        <v>2</v>
      </c>
    </row>
    <row r="53" spans="1:6">
      <c r="A53">
        <v>110</v>
      </c>
      <c r="B53" t="s">
        <v>0</v>
      </c>
      <c r="C53">
        <v>3.5</v>
      </c>
      <c r="D53">
        <v>3.8500000000000005</v>
      </c>
      <c r="E53">
        <v>-3.5</v>
      </c>
      <c r="F53">
        <v>2</v>
      </c>
    </row>
    <row r="54" spans="1:6">
      <c r="A54">
        <v>110</v>
      </c>
      <c r="B54" t="s">
        <v>0</v>
      </c>
      <c r="C54">
        <v>2.5</v>
      </c>
      <c r="D54">
        <v>2.75</v>
      </c>
      <c r="E54">
        <v>-2.5</v>
      </c>
      <c r="F54">
        <v>2</v>
      </c>
    </row>
    <row r="55" spans="1:6">
      <c r="A55">
        <v>110</v>
      </c>
      <c r="B55" t="s">
        <v>0</v>
      </c>
      <c r="C55">
        <v>2.5</v>
      </c>
      <c r="D55">
        <v>2.75</v>
      </c>
      <c r="E55">
        <v>-2.5</v>
      </c>
      <c r="F55">
        <v>2</v>
      </c>
    </row>
    <row r="56" spans="1:6">
      <c r="A56">
        <v>110</v>
      </c>
      <c r="B56" t="s">
        <v>1</v>
      </c>
      <c r="C56">
        <v>5.5</v>
      </c>
      <c r="D56">
        <v>6.0500000000000007</v>
      </c>
      <c r="E56">
        <v>6.0500000000000007</v>
      </c>
      <c r="F56">
        <v>2</v>
      </c>
    </row>
    <row r="57" spans="1:6">
      <c r="A57">
        <v>108</v>
      </c>
      <c r="B57" t="s">
        <v>1</v>
      </c>
      <c r="C57">
        <v>3</v>
      </c>
      <c r="D57">
        <v>3.24</v>
      </c>
      <c r="E57">
        <v>3.24</v>
      </c>
      <c r="F57">
        <v>2</v>
      </c>
    </row>
    <row r="58" spans="1:6">
      <c r="A58">
        <v>105</v>
      </c>
      <c r="B58" t="s">
        <v>1</v>
      </c>
      <c r="C58">
        <v>1.5</v>
      </c>
      <c r="D58">
        <v>1.5750000000000002</v>
      </c>
      <c r="E58">
        <v>1.5750000000000002</v>
      </c>
      <c r="F58">
        <v>2</v>
      </c>
    </row>
    <row r="59" spans="1:6">
      <c r="A59">
        <v>105</v>
      </c>
      <c r="B59" t="s">
        <v>0</v>
      </c>
      <c r="C59">
        <v>2</v>
      </c>
      <c r="D59">
        <v>2.1</v>
      </c>
      <c r="E59">
        <v>-2</v>
      </c>
      <c r="F59">
        <v>2</v>
      </c>
    </row>
    <row r="60" spans="1:6">
      <c r="A60">
        <v>105</v>
      </c>
      <c r="B60" t="s">
        <v>0</v>
      </c>
      <c r="C60">
        <v>2</v>
      </c>
      <c r="D60">
        <v>2.1</v>
      </c>
      <c r="E60">
        <v>-2</v>
      </c>
      <c r="F60">
        <v>2</v>
      </c>
    </row>
    <row r="61" spans="1:6">
      <c r="A61">
        <v>105</v>
      </c>
      <c r="B61" t="s">
        <v>0</v>
      </c>
      <c r="C61">
        <v>6.5</v>
      </c>
      <c r="D61">
        <v>6.8250000000000002</v>
      </c>
      <c r="E61">
        <v>-6.5</v>
      </c>
      <c r="F61">
        <v>2</v>
      </c>
    </row>
    <row r="62" spans="1:6">
      <c r="A62">
        <v>105</v>
      </c>
      <c r="B62" t="s">
        <v>1</v>
      </c>
      <c r="C62">
        <v>1</v>
      </c>
      <c r="D62">
        <v>1.05</v>
      </c>
      <c r="E62">
        <v>1.05</v>
      </c>
      <c r="F62">
        <v>2</v>
      </c>
    </row>
    <row r="63" spans="1:6">
      <c r="A63">
        <v>105</v>
      </c>
      <c r="B63" t="s">
        <v>1</v>
      </c>
      <c r="C63">
        <v>2</v>
      </c>
      <c r="D63">
        <v>2.1</v>
      </c>
      <c r="E63">
        <v>2.1</v>
      </c>
      <c r="F63">
        <v>2</v>
      </c>
    </row>
    <row r="64" spans="1:6">
      <c r="A64">
        <v>105</v>
      </c>
      <c r="B64" t="s">
        <v>0</v>
      </c>
      <c r="C64">
        <v>3</v>
      </c>
      <c r="D64">
        <v>3.1500000000000004</v>
      </c>
      <c r="E64">
        <v>-3</v>
      </c>
      <c r="F64">
        <v>2</v>
      </c>
    </row>
    <row r="65" spans="1:6">
      <c r="A65">
        <v>105</v>
      </c>
      <c r="B65" t="s">
        <v>0</v>
      </c>
      <c r="C65">
        <v>3</v>
      </c>
      <c r="D65">
        <v>3.1500000000000004</v>
      </c>
      <c r="E65">
        <v>-3</v>
      </c>
      <c r="F65">
        <v>2</v>
      </c>
    </row>
    <row r="66" spans="1:6">
      <c r="A66">
        <v>105</v>
      </c>
      <c r="B66" t="s">
        <v>249</v>
      </c>
      <c r="C66">
        <v>1</v>
      </c>
      <c r="D66">
        <v>1.05</v>
      </c>
      <c r="E66">
        <v>0</v>
      </c>
      <c r="F66">
        <v>2</v>
      </c>
    </row>
    <row r="67" spans="1:6">
      <c r="A67">
        <v>105</v>
      </c>
      <c r="B67" t="s">
        <v>0</v>
      </c>
      <c r="C67">
        <v>4.5</v>
      </c>
      <c r="D67">
        <v>4.7250000000000005</v>
      </c>
      <c r="E67">
        <v>-4.5</v>
      </c>
      <c r="F67">
        <v>2</v>
      </c>
    </row>
    <row r="68" spans="1:6">
      <c r="A68">
        <v>105</v>
      </c>
      <c r="B68" t="s">
        <v>0</v>
      </c>
      <c r="C68">
        <v>3</v>
      </c>
      <c r="D68">
        <v>3.1500000000000004</v>
      </c>
      <c r="E68">
        <v>-3</v>
      </c>
      <c r="F68">
        <v>2</v>
      </c>
    </row>
    <row r="69" spans="1:6">
      <c r="A69">
        <v>105</v>
      </c>
      <c r="B69" t="s">
        <v>1</v>
      </c>
      <c r="C69">
        <v>1.5</v>
      </c>
      <c r="D69">
        <v>1.5750000000000002</v>
      </c>
      <c r="E69">
        <v>1.5750000000000002</v>
      </c>
      <c r="F69">
        <v>2</v>
      </c>
    </row>
    <row r="70" spans="1:6">
      <c r="A70">
        <v>105</v>
      </c>
      <c r="B70" t="s">
        <v>1</v>
      </c>
      <c r="C70">
        <v>3.5</v>
      </c>
      <c r="D70">
        <v>3.6750000000000003</v>
      </c>
      <c r="E70">
        <v>3.6750000000000003</v>
      </c>
      <c r="F70">
        <v>2</v>
      </c>
    </row>
    <row r="71" spans="1:6">
      <c r="A71">
        <v>105</v>
      </c>
      <c r="B71" t="s">
        <v>0</v>
      </c>
      <c r="C71">
        <v>4.5</v>
      </c>
      <c r="D71">
        <v>4.7250000000000005</v>
      </c>
      <c r="E71">
        <v>-4.5</v>
      </c>
      <c r="F71">
        <v>2</v>
      </c>
    </row>
    <row r="72" spans="1:6">
      <c r="A72">
        <v>105</v>
      </c>
      <c r="B72" t="s">
        <v>1</v>
      </c>
      <c r="C72">
        <v>2</v>
      </c>
      <c r="D72">
        <v>2.1</v>
      </c>
      <c r="E72">
        <v>2.1</v>
      </c>
      <c r="F72">
        <v>2</v>
      </c>
    </row>
    <row r="73" spans="1:6">
      <c r="A73">
        <v>105</v>
      </c>
      <c r="B73" t="s">
        <v>1</v>
      </c>
      <c r="C73">
        <v>0.5</v>
      </c>
      <c r="D73">
        <v>0.52500000000000002</v>
      </c>
      <c r="E73">
        <v>0.52500000000000002</v>
      </c>
      <c r="F73">
        <v>2</v>
      </c>
    </row>
    <row r="74" spans="1:6">
      <c r="A74">
        <v>102</v>
      </c>
      <c r="B74" t="s">
        <v>0</v>
      </c>
      <c r="C74">
        <v>2</v>
      </c>
      <c r="D74">
        <v>2.04</v>
      </c>
      <c r="E74">
        <v>-2</v>
      </c>
      <c r="F74">
        <v>2</v>
      </c>
    </row>
    <row r="75" spans="1:6">
      <c r="A75">
        <v>101</v>
      </c>
      <c r="B75" t="s">
        <v>0</v>
      </c>
      <c r="C75">
        <v>3</v>
      </c>
      <c r="D75">
        <v>3.0300000000000002</v>
      </c>
      <c r="E75">
        <v>-3</v>
      </c>
      <c r="F75">
        <v>2</v>
      </c>
    </row>
    <row r="76" spans="1:6">
      <c r="A76">
        <v>100</v>
      </c>
      <c r="B76" t="s">
        <v>0</v>
      </c>
      <c r="C76">
        <v>2.5</v>
      </c>
      <c r="D76">
        <v>2.5</v>
      </c>
      <c r="E76">
        <v>-2.5</v>
      </c>
      <c r="F76">
        <v>2</v>
      </c>
    </row>
    <row r="77" spans="1:6">
      <c r="A77">
        <v>100</v>
      </c>
      <c r="B77" t="s">
        <v>0</v>
      </c>
      <c r="C77">
        <v>1</v>
      </c>
      <c r="D77">
        <v>1</v>
      </c>
      <c r="E77">
        <v>-1</v>
      </c>
      <c r="F77">
        <v>2</v>
      </c>
    </row>
    <row r="78" spans="1:6">
      <c r="A78">
        <v>100</v>
      </c>
      <c r="B78" t="s">
        <v>0</v>
      </c>
      <c r="C78">
        <v>1.5</v>
      </c>
      <c r="D78">
        <v>1.5</v>
      </c>
      <c r="E78">
        <v>-1.5</v>
      </c>
      <c r="F78">
        <v>2</v>
      </c>
    </row>
    <row r="79" spans="1:6">
      <c r="A79">
        <v>100</v>
      </c>
      <c r="B79" t="s">
        <v>1</v>
      </c>
      <c r="C79">
        <v>1</v>
      </c>
      <c r="D79">
        <v>1</v>
      </c>
      <c r="E79">
        <v>1</v>
      </c>
      <c r="F79">
        <v>2</v>
      </c>
    </row>
    <row r="80" spans="1:6">
      <c r="A80">
        <v>100</v>
      </c>
      <c r="B80" t="s">
        <v>0</v>
      </c>
      <c r="C80">
        <v>1</v>
      </c>
      <c r="D80">
        <v>1</v>
      </c>
      <c r="E80">
        <v>-1</v>
      </c>
      <c r="F80">
        <v>2</v>
      </c>
    </row>
    <row r="81" spans="1:6">
      <c r="A81">
        <v>100</v>
      </c>
      <c r="B81" t="s">
        <v>1</v>
      </c>
      <c r="C81">
        <v>3</v>
      </c>
      <c r="D81">
        <v>3</v>
      </c>
      <c r="E81">
        <v>3</v>
      </c>
      <c r="F81">
        <v>2</v>
      </c>
    </row>
    <row r="82" spans="1:6">
      <c r="A82">
        <v>-105</v>
      </c>
      <c r="B82" t="s">
        <v>1</v>
      </c>
      <c r="C82">
        <v>4.2</v>
      </c>
      <c r="D82">
        <v>4</v>
      </c>
      <c r="E82">
        <v>4</v>
      </c>
      <c r="F82">
        <v>3</v>
      </c>
    </row>
    <row r="83" spans="1:6">
      <c r="A83">
        <v>-105</v>
      </c>
      <c r="B83" t="s">
        <v>0</v>
      </c>
      <c r="C83">
        <v>4.2</v>
      </c>
      <c r="D83">
        <v>4</v>
      </c>
      <c r="E83">
        <v>-4.2</v>
      </c>
      <c r="F83">
        <v>3</v>
      </c>
    </row>
    <row r="84" spans="1:6">
      <c r="A84">
        <v>-105</v>
      </c>
      <c r="B84" t="s">
        <v>1</v>
      </c>
      <c r="C84">
        <v>1.05</v>
      </c>
      <c r="D84">
        <v>1</v>
      </c>
      <c r="E84">
        <v>1</v>
      </c>
      <c r="F84">
        <v>3</v>
      </c>
    </row>
    <row r="85" spans="1:6">
      <c r="A85">
        <v>-105</v>
      </c>
      <c r="B85" t="s">
        <v>1</v>
      </c>
      <c r="C85">
        <v>3.6750000000000003</v>
      </c>
      <c r="D85">
        <v>3.5</v>
      </c>
      <c r="E85">
        <v>3.5</v>
      </c>
      <c r="F85">
        <v>3</v>
      </c>
    </row>
    <row r="86" spans="1:6">
      <c r="A86">
        <v>-105</v>
      </c>
      <c r="B86" t="s">
        <v>1</v>
      </c>
      <c r="C86">
        <v>0.52500000000000002</v>
      </c>
      <c r="D86">
        <v>0.5</v>
      </c>
      <c r="E86">
        <v>0.5</v>
      </c>
      <c r="F86">
        <v>3</v>
      </c>
    </row>
    <row r="87" spans="1:6">
      <c r="A87">
        <v>-105</v>
      </c>
      <c r="B87" t="s">
        <v>0</v>
      </c>
      <c r="C87">
        <v>2.1</v>
      </c>
      <c r="D87">
        <v>2</v>
      </c>
      <c r="E87">
        <v>-2.1</v>
      </c>
      <c r="F87">
        <v>3</v>
      </c>
    </row>
    <row r="88" spans="1:6">
      <c r="A88">
        <v>-105</v>
      </c>
      <c r="B88" t="s">
        <v>0</v>
      </c>
      <c r="C88">
        <v>3.6750000000000003</v>
      </c>
      <c r="D88">
        <v>3.5</v>
      </c>
      <c r="E88">
        <v>-3.6750000000000003</v>
      </c>
      <c r="F88">
        <v>3</v>
      </c>
    </row>
    <row r="89" spans="1:6">
      <c r="A89">
        <v>-105</v>
      </c>
      <c r="B89" t="s">
        <v>0</v>
      </c>
      <c r="C89">
        <v>2.1</v>
      </c>
      <c r="D89">
        <v>2</v>
      </c>
      <c r="E89">
        <v>-2.1</v>
      </c>
      <c r="F89">
        <v>3</v>
      </c>
    </row>
    <row r="90" spans="1:6">
      <c r="A90">
        <v>-105</v>
      </c>
      <c r="B90" t="s">
        <v>1</v>
      </c>
      <c r="C90">
        <v>0.52500000000000002</v>
      </c>
      <c r="D90">
        <v>0.5</v>
      </c>
      <c r="E90">
        <v>0.5</v>
      </c>
      <c r="F90">
        <v>3</v>
      </c>
    </row>
    <row r="91" spans="1:6">
      <c r="A91">
        <v>-106</v>
      </c>
      <c r="B91" t="s">
        <v>1</v>
      </c>
      <c r="C91">
        <v>0.53</v>
      </c>
      <c r="D91">
        <v>0.5</v>
      </c>
      <c r="E91">
        <v>0.5</v>
      </c>
      <c r="F91">
        <v>3</v>
      </c>
    </row>
    <row r="92" spans="1:6">
      <c r="A92">
        <v>-110</v>
      </c>
      <c r="B92" t="s">
        <v>1</v>
      </c>
      <c r="C92">
        <v>3.3000000000000003</v>
      </c>
      <c r="D92">
        <v>3</v>
      </c>
      <c r="E92">
        <v>3</v>
      </c>
      <c r="F92">
        <v>3</v>
      </c>
    </row>
    <row r="93" spans="1:6">
      <c r="A93">
        <v>-110</v>
      </c>
      <c r="B93" t="s">
        <v>1</v>
      </c>
      <c r="C93">
        <v>0.55000000000000004</v>
      </c>
      <c r="D93">
        <v>0.5</v>
      </c>
      <c r="E93">
        <v>0.5</v>
      </c>
      <c r="F93">
        <v>3</v>
      </c>
    </row>
    <row r="94" spans="1:6">
      <c r="A94">
        <v>-110</v>
      </c>
      <c r="B94" t="s">
        <v>0</v>
      </c>
      <c r="C94">
        <v>1.1000000000000001</v>
      </c>
      <c r="D94">
        <v>1</v>
      </c>
      <c r="E94">
        <v>-1.1000000000000001</v>
      </c>
      <c r="F94">
        <v>3</v>
      </c>
    </row>
    <row r="95" spans="1:6">
      <c r="A95">
        <v>-110</v>
      </c>
      <c r="B95" t="s">
        <v>0</v>
      </c>
      <c r="C95">
        <v>1.1000000000000001</v>
      </c>
      <c r="D95">
        <v>1</v>
      </c>
      <c r="E95">
        <v>-1.1000000000000001</v>
      </c>
      <c r="F95">
        <v>3</v>
      </c>
    </row>
    <row r="96" spans="1:6">
      <c r="A96">
        <v>-110</v>
      </c>
      <c r="B96" t="s">
        <v>1</v>
      </c>
      <c r="C96">
        <v>2.2000000000000002</v>
      </c>
      <c r="D96">
        <v>2</v>
      </c>
      <c r="E96">
        <v>2</v>
      </c>
      <c r="F96">
        <v>3</v>
      </c>
    </row>
    <row r="97" spans="1:6">
      <c r="A97">
        <v>-110</v>
      </c>
      <c r="B97" t="s">
        <v>1</v>
      </c>
      <c r="C97">
        <v>3.3000000000000003</v>
      </c>
      <c r="D97">
        <v>3</v>
      </c>
      <c r="E97">
        <v>3</v>
      </c>
      <c r="F97">
        <v>3</v>
      </c>
    </row>
    <row r="98" spans="1:6">
      <c r="A98">
        <v>-110</v>
      </c>
      <c r="B98" t="s">
        <v>0</v>
      </c>
      <c r="C98">
        <v>0.55000000000000004</v>
      </c>
      <c r="D98">
        <v>0.5</v>
      </c>
      <c r="E98">
        <v>-0.55000000000000004</v>
      </c>
      <c r="F98">
        <v>3</v>
      </c>
    </row>
    <row r="99" spans="1:6">
      <c r="A99">
        <v>-110</v>
      </c>
      <c r="B99" t="s">
        <v>1</v>
      </c>
      <c r="C99">
        <v>4.4000000000000004</v>
      </c>
      <c r="D99">
        <v>4</v>
      </c>
      <c r="E99">
        <v>4</v>
      </c>
      <c r="F99">
        <v>3</v>
      </c>
    </row>
    <row r="100" spans="1:6">
      <c r="A100">
        <v>-110</v>
      </c>
      <c r="B100" t="s">
        <v>0</v>
      </c>
      <c r="C100">
        <v>1.6500000000000001</v>
      </c>
      <c r="D100">
        <v>1.5</v>
      </c>
      <c r="E100">
        <v>-1.6500000000000001</v>
      </c>
      <c r="F100">
        <v>3</v>
      </c>
    </row>
    <row r="101" spans="1:6">
      <c r="A101">
        <v>-110</v>
      </c>
      <c r="B101" t="s">
        <v>0</v>
      </c>
      <c r="C101">
        <v>1.6500000000000001</v>
      </c>
      <c r="D101">
        <v>1.5</v>
      </c>
      <c r="E101">
        <v>-1.6500000000000001</v>
      </c>
      <c r="F101">
        <v>3</v>
      </c>
    </row>
    <row r="102" spans="1:6">
      <c r="A102">
        <v>-111</v>
      </c>
      <c r="B102" t="s">
        <v>1</v>
      </c>
      <c r="C102">
        <v>2.7750000000000004</v>
      </c>
      <c r="D102">
        <v>2.5</v>
      </c>
      <c r="E102">
        <v>2.5</v>
      </c>
      <c r="F102">
        <v>3</v>
      </c>
    </row>
    <row r="103" spans="1:6">
      <c r="A103">
        <v>-113</v>
      </c>
      <c r="B103" t="s">
        <v>1</v>
      </c>
      <c r="C103">
        <v>3.9549999999999996</v>
      </c>
      <c r="D103">
        <v>3.5</v>
      </c>
      <c r="E103">
        <v>3.5</v>
      </c>
      <c r="F103">
        <v>3</v>
      </c>
    </row>
    <row r="104" spans="1:6">
      <c r="A104">
        <v>-114</v>
      </c>
      <c r="B104" t="s">
        <v>1</v>
      </c>
      <c r="C104">
        <v>0.56999999999999995</v>
      </c>
      <c r="D104">
        <v>0.5</v>
      </c>
      <c r="E104">
        <v>0.5</v>
      </c>
      <c r="F104">
        <v>3</v>
      </c>
    </row>
    <row r="105" spans="1:6">
      <c r="A105">
        <v>-114</v>
      </c>
      <c r="B105" t="s">
        <v>0</v>
      </c>
      <c r="C105">
        <v>0.56999999999999995</v>
      </c>
      <c r="D105">
        <v>0.5</v>
      </c>
      <c r="E105">
        <v>-0.56999999999999995</v>
      </c>
      <c r="F105">
        <v>3</v>
      </c>
    </row>
    <row r="106" spans="1:6">
      <c r="A106">
        <v>-115</v>
      </c>
      <c r="B106" t="s">
        <v>0</v>
      </c>
      <c r="C106">
        <v>1.7249999999999999</v>
      </c>
      <c r="D106">
        <v>1.5</v>
      </c>
      <c r="E106">
        <v>-1.7249999999999999</v>
      </c>
      <c r="F106">
        <v>3</v>
      </c>
    </row>
    <row r="107" spans="1:6">
      <c r="A107">
        <v>-115</v>
      </c>
      <c r="B107" t="s">
        <v>1</v>
      </c>
      <c r="C107">
        <v>6.3249999999999993</v>
      </c>
      <c r="D107">
        <v>5.5</v>
      </c>
      <c r="E107">
        <v>5.5</v>
      </c>
      <c r="F107">
        <v>3</v>
      </c>
    </row>
    <row r="108" spans="1:6">
      <c r="A108">
        <v>-115</v>
      </c>
      <c r="B108" t="s">
        <v>1</v>
      </c>
      <c r="C108">
        <v>3.4499999999999997</v>
      </c>
      <c r="D108">
        <v>3</v>
      </c>
      <c r="E108">
        <v>3</v>
      </c>
      <c r="F108">
        <v>3</v>
      </c>
    </row>
    <row r="109" spans="1:6">
      <c r="A109">
        <v>-115</v>
      </c>
      <c r="B109" t="s">
        <v>0</v>
      </c>
      <c r="C109">
        <v>2.875</v>
      </c>
      <c r="D109">
        <v>2.5</v>
      </c>
      <c r="E109">
        <v>-2.875</v>
      </c>
      <c r="F109">
        <v>3</v>
      </c>
    </row>
    <row r="110" spans="1:6">
      <c r="A110">
        <v>-115</v>
      </c>
      <c r="B110" t="s">
        <v>1</v>
      </c>
      <c r="C110">
        <v>3.4499999999999997</v>
      </c>
      <c r="D110">
        <v>3</v>
      </c>
      <c r="E110">
        <v>3</v>
      </c>
      <c r="F110">
        <v>3</v>
      </c>
    </row>
    <row r="111" spans="1:6">
      <c r="A111">
        <v>-115</v>
      </c>
      <c r="B111" t="s">
        <v>1</v>
      </c>
      <c r="C111">
        <v>3.4499999999999997</v>
      </c>
      <c r="D111">
        <v>3</v>
      </c>
      <c r="E111">
        <v>3</v>
      </c>
      <c r="F111">
        <v>3</v>
      </c>
    </row>
    <row r="112" spans="1:6">
      <c r="A112">
        <v>-115</v>
      </c>
      <c r="B112" t="s">
        <v>0</v>
      </c>
      <c r="C112">
        <v>1.7249999999999999</v>
      </c>
      <c r="D112">
        <v>1.5</v>
      </c>
      <c r="E112">
        <v>-1.7249999999999999</v>
      </c>
      <c r="F112">
        <v>3</v>
      </c>
    </row>
    <row r="113" spans="1:6">
      <c r="A113">
        <v>-115</v>
      </c>
      <c r="B113" t="s">
        <v>1</v>
      </c>
      <c r="C113">
        <v>3.4499999999999997</v>
      </c>
      <c r="D113">
        <v>3</v>
      </c>
      <c r="E113">
        <v>3</v>
      </c>
      <c r="F113">
        <v>3</v>
      </c>
    </row>
    <row r="114" spans="1:6">
      <c r="A114">
        <v>-117</v>
      </c>
      <c r="B114" t="s">
        <v>1</v>
      </c>
      <c r="C114">
        <v>0.58499999999999996</v>
      </c>
      <c r="D114">
        <v>0.5</v>
      </c>
      <c r="E114">
        <v>0.5</v>
      </c>
      <c r="F114">
        <v>3</v>
      </c>
    </row>
    <row r="115" spans="1:6">
      <c r="A115">
        <v>-117</v>
      </c>
      <c r="B115" t="s">
        <v>0</v>
      </c>
      <c r="C115">
        <v>4.0949999999999998</v>
      </c>
      <c r="D115">
        <v>3.5</v>
      </c>
      <c r="E115">
        <v>-4.0949999999999998</v>
      </c>
      <c r="F115">
        <v>3</v>
      </c>
    </row>
    <row r="116" spans="1:6">
      <c r="A116">
        <v>-119</v>
      </c>
      <c r="B116" t="s">
        <v>1</v>
      </c>
      <c r="C116">
        <v>4.76</v>
      </c>
      <c r="D116">
        <v>4</v>
      </c>
      <c r="E116">
        <v>4</v>
      </c>
      <c r="F116">
        <v>3</v>
      </c>
    </row>
    <row r="117" spans="1:6">
      <c r="A117">
        <v>-119</v>
      </c>
      <c r="B117" t="s">
        <v>1</v>
      </c>
      <c r="C117">
        <v>2.9749999999999996</v>
      </c>
      <c r="D117">
        <v>2.5</v>
      </c>
      <c r="E117">
        <v>2.5</v>
      </c>
      <c r="F117">
        <v>3</v>
      </c>
    </row>
    <row r="118" spans="1:6">
      <c r="A118">
        <v>-119</v>
      </c>
      <c r="B118" t="s">
        <v>1</v>
      </c>
      <c r="C118">
        <v>1.19</v>
      </c>
      <c r="D118">
        <v>1</v>
      </c>
      <c r="E118">
        <v>1</v>
      </c>
      <c r="F118">
        <v>3</v>
      </c>
    </row>
    <row r="119" spans="1:6">
      <c r="A119">
        <v>-120</v>
      </c>
      <c r="B119" t="s">
        <v>1</v>
      </c>
      <c r="C119">
        <v>3</v>
      </c>
      <c r="D119">
        <v>2.5</v>
      </c>
      <c r="E119">
        <v>2.5</v>
      </c>
      <c r="F119">
        <v>4</v>
      </c>
    </row>
    <row r="120" spans="1:6">
      <c r="A120">
        <v>-120</v>
      </c>
      <c r="B120" t="s">
        <v>1</v>
      </c>
      <c r="C120">
        <v>1.2</v>
      </c>
      <c r="D120">
        <v>1</v>
      </c>
      <c r="E120">
        <v>1</v>
      </c>
      <c r="F120">
        <v>4</v>
      </c>
    </row>
    <row r="121" spans="1:6">
      <c r="A121">
        <v>-120</v>
      </c>
      <c r="B121" t="s">
        <v>1</v>
      </c>
      <c r="C121">
        <v>1.2</v>
      </c>
      <c r="D121">
        <v>1</v>
      </c>
      <c r="E121">
        <v>1</v>
      </c>
      <c r="F121">
        <v>4</v>
      </c>
    </row>
    <row r="122" spans="1:6">
      <c r="A122">
        <v>-120</v>
      </c>
      <c r="B122" t="s">
        <v>0</v>
      </c>
      <c r="C122">
        <v>6</v>
      </c>
      <c r="D122">
        <v>5</v>
      </c>
      <c r="E122">
        <v>-6</v>
      </c>
      <c r="F122">
        <v>4</v>
      </c>
    </row>
    <row r="123" spans="1:6">
      <c r="A123">
        <v>-120</v>
      </c>
      <c r="B123" t="s">
        <v>1</v>
      </c>
      <c r="C123">
        <v>1.7999999999999998</v>
      </c>
      <c r="D123">
        <v>1.5</v>
      </c>
      <c r="E123">
        <v>1.5</v>
      </c>
      <c r="F123">
        <v>4</v>
      </c>
    </row>
    <row r="124" spans="1:6">
      <c r="A124">
        <v>-120</v>
      </c>
      <c r="B124" t="s">
        <v>1</v>
      </c>
      <c r="C124">
        <v>1.2</v>
      </c>
      <c r="D124">
        <v>1</v>
      </c>
      <c r="E124">
        <v>1</v>
      </c>
      <c r="F124">
        <v>4</v>
      </c>
    </row>
    <row r="125" spans="1:6">
      <c r="A125">
        <v>-123</v>
      </c>
      <c r="B125" t="s">
        <v>1</v>
      </c>
      <c r="C125">
        <v>3.0750000000000002</v>
      </c>
      <c r="D125">
        <v>2.5</v>
      </c>
      <c r="E125">
        <v>2.5</v>
      </c>
      <c r="F125">
        <v>4</v>
      </c>
    </row>
    <row r="126" spans="1:6">
      <c r="A126">
        <v>-124</v>
      </c>
      <c r="B126" t="s">
        <v>0</v>
      </c>
      <c r="C126">
        <v>2.48</v>
      </c>
      <c r="D126">
        <v>2</v>
      </c>
      <c r="E126">
        <v>-2.48</v>
      </c>
      <c r="F126">
        <v>4</v>
      </c>
    </row>
    <row r="127" spans="1:6">
      <c r="A127">
        <v>-124</v>
      </c>
      <c r="B127" t="s">
        <v>1</v>
      </c>
      <c r="C127">
        <v>4.96</v>
      </c>
      <c r="D127">
        <v>4</v>
      </c>
      <c r="E127">
        <v>4</v>
      </c>
      <c r="F127">
        <v>4</v>
      </c>
    </row>
    <row r="128" spans="1:6">
      <c r="A128">
        <v>-124</v>
      </c>
      <c r="B128" t="s">
        <v>0</v>
      </c>
      <c r="C128">
        <v>2.48</v>
      </c>
      <c r="D128">
        <v>2</v>
      </c>
      <c r="E128">
        <v>-2.48</v>
      </c>
      <c r="F128">
        <v>4</v>
      </c>
    </row>
    <row r="129" spans="1:6">
      <c r="A129">
        <v>-125</v>
      </c>
      <c r="B129" t="s">
        <v>0</v>
      </c>
      <c r="C129">
        <v>1.875</v>
      </c>
      <c r="D129">
        <v>1.5</v>
      </c>
      <c r="E129">
        <v>-1.875</v>
      </c>
      <c r="F129">
        <v>4</v>
      </c>
    </row>
    <row r="130" spans="1:6">
      <c r="A130">
        <v>-125</v>
      </c>
      <c r="B130" t="s">
        <v>0</v>
      </c>
      <c r="C130">
        <v>1.25</v>
      </c>
      <c r="D130">
        <v>1</v>
      </c>
      <c r="E130">
        <v>-1.25</v>
      </c>
      <c r="F130">
        <v>4</v>
      </c>
    </row>
    <row r="131" spans="1:6">
      <c r="A131">
        <v>-125</v>
      </c>
      <c r="B131" t="s">
        <v>1</v>
      </c>
      <c r="C131">
        <v>0.625</v>
      </c>
      <c r="D131">
        <v>0.5</v>
      </c>
      <c r="E131">
        <v>0.5</v>
      </c>
      <c r="F131">
        <v>4</v>
      </c>
    </row>
    <row r="132" spans="1:6">
      <c r="A132">
        <v>-125</v>
      </c>
      <c r="B132" t="s">
        <v>1</v>
      </c>
      <c r="C132">
        <v>1.875</v>
      </c>
      <c r="D132">
        <v>1.5</v>
      </c>
      <c r="E132">
        <v>1.5</v>
      </c>
      <c r="F132">
        <v>4</v>
      </c>
    </row>
    <row r="133" spans="1:6">
      <c r="A133">
        <v>-125</v>
      </c>
      <c r="B133" t="s">
        <v>1</v>
      </c>
      <c r="C133">
        <v>4.375</v>
      </c>
      <c r="D133">
        <v>3.5</v>
      </c>
      <c r="E133">
        <v>3.5</v>
      </c>
      <c r="F133">
        <v>4</v>
      </c>
    </row>
    <row r="134" spans="1:6">
      <c r="A134">
        <v>-125</v>
      </c>
      <c r="B134" t="s">
        <v>1</v>
      </c>
      <c r="C134">
        <v>5</v>
      </c>
      <c r="D134">
        <v>4</v>
      </c>
      <c r="E134">
        <v>4</v>
      </c>
      <c r="F134">
        <v>4</v>
      </c>
    </row>
    <row r="135" spans="1:6">
      <c r="A135">
        <v>-125</v>
      </c>
      <c r="B135" t="s">
        <v>1</v>
      </c>
      <c r="C135">
        <v>4.375</v>
      </c>
      <c r="D135">
        <v>3.5</v>
      </c>
      <c r="E135">
        <v>3.5</v>
      </c>
      <c r="F135">
        <v>4</v>
      </c>
    </row>
    <row r="136" spans="1:6">
      <c r="A136">
        <v>-125</v>
      </c>
      <c r="B136" t="s">
        <v>0</v>
      </c>
      <c r="C136">
        <v>4.375</v>
      </c>
      <c r="D136">
        <v>3.5</v>
      </c>
      <c r="E136">
        <v>-4.375</v>
      </c>
      <c r="F136">
        <v>4</v>
      </c>
    </row>
    <row r="137" spans="1:6">
      <c r="A137">
        <v>-125</v>
      </c>
      <c r="B137" t="s">
        <v>249</v>
      </c>
      <c r="C137">
        <v>0.625</v>
      </c>
      <c r="D137">
        <v>0.5</v>
      </c>
      <c r="E137">
        <v>0</v>
      </c>
      <c r="F137">
        <v>4</v>
      </c>
    </row>
    <row r="138" spans="1:6">
      <c r="A138">
        <v>-125</v>
      </c>
      <c r="B138" t="s">
        <v>1</v>
      </c>
      <c r="C138">
        <v>3.75</v>
      </c>
      <c r="D138">
        <v>3</v>
      </c>
      <c r="E138">
        <v>3</v>
      </c>
      <c r="F138">
        <v>4</v>
      </c>
    </row>
    <row r="139" spans="1:6">
      <c r="A139">
        <v>-125</v>
      </c>
      <c r="B139" t="s">
        <v>1</v>
      </c>
      <c r="C139">
        <v>4.375</v>
      </c>
      <c r="D139">
        <v>3.5</v>
      </c>
      <c r="E139">
        <v>3.5</v>
      </c>
      <c r="F139">
        <v>4</v>
      </c>
    </row>
    <row r="140" spans="1:6">
      <c r="A140">
        <v>-125</v>
      </c>
      <c r="B140" t="s">
        <v>249</v>
      </c>
      <c r="C140">
        <v>1.25</v>
      </c>
      <c r="D140">
        <v>1</v>
      </c>
      <c r="E140">
        <v>0</v>
      </c>
      <c r="F140">
        <v>4</v>
      </c>
    </row>
    <row r="141" spans="1:6">
      <c r="A141">
        <v>-125</v>
      </c>
      <c r="B141" t="s">
        <v>0</v>
      </c>
      <c r="C141">
        <v>4.375</v>
      </c>
      <c r="D141">
        <v>3.5</v>
      </c>
      <c r="E141">
        <v>-4.375</v>
      </c>
      <c r="F141">
        <v>4</v>
      </c>
    </row>
    <row r="142" spans="1:6">
      <c r="A142">
        <v>-125</v>
      </c>
      <c r="B142" t="s">
        <v>0</v>
      </c>
      <c r="C142">
        <v>4.375</v>
      </c>
      <c r="D142">
        <v>3.5</v>
      </c>
      <c r="E142">
        <v>-4.375</v>
      </c>
      <c r="F142">
        <v>4</v>
      </c>
    </row>
    <row r="143" spans="1:6">
      <c r="A143">
        <v>-125</v>
      </c>
      <c r="B143" t="s">
        <v>1</v>
      </c>
      <c r="C143">
        <v>0.625</v>
      </c>
      <c r="D143">
        <v>0.5</v>
      </c>
      <c r="E143">
        <v>0.5</v>
      </c>
      <c r="F143">
        <v>4</v>
      </c>
    </row>
    <row r="144" spans="1:6">
      <c r="A144">
        <v>-125</v>
      </c>
      <c r="B144" t="s">
        <v>0</v>
      </c>
      <c r="C144">
        <v>3.125</v>
      </c>
      <c r="D144">
        <v>2.5</v>
      </c>
      <c r="E144">
        <v>-3.125</v>
      </c>
      <c r="F144">
        <v>4</v>
      </c>
    </row>
    <row r="145" spans="1:6">
      <c r="A145">
        <v>-125</v>
      </c>
      <c r="B145" t="s">
        <v>1</v>
      </c>
      <c r="C145">
        <v>2.5</v>
      </c>
      <c r="D145">
        <v>2</v>
      </c>
      <c r="E145">
        <v>2</v>
      </c>
      <c r="F145">
        <v>4</v>
      </c>
    </row>
    <row r="146" spans="1:6">
      <c r="A146">
        <v>-125</v>
      </c>
      <c r="B146" t="s">
        <v>0</v>
      </c>
      <c r="C146">
        <v>2.5</v>
      </c>
      <c r="D146">
        <v>2</v>
      </c>
      <c r="E146">
        <v>-2.5</v>
      </c>
      <c r="F146">
        <v>4</v>
      </c>
    </row>
    <row r="147" spans="1:6">
      <c r="A147">
        <v>-126</v>
      </c>
      <c r="B147" t="s">
        <v>0</v>
      </c>
      <c r="C147">
        <v>3.15</v>
      </c>
      <c r="D147">
        <v>2.5</v>
      </c>
      <c r="E147">
        <v>-3.15</v>
      </c>
      <c r="F147">
        <v>4</v>
      </c>
    </row>
    <row r="148" spans="1:6">
      <c r="A148">
        <v>-128</v>
      </c>
      <c r="B148" t="s">
        <v>0</v>
      </c>
      <c r="C148">
        <v>1.92</v>
      </c>
      <c r="D148">
        <v>1.5</v>
      </c>
      <c r="E148">
        <v>-1.92</v>
      </c>
      <c r="F148">
        <v>4</v>
      </c>
    </row>
    <row r="149" spans="1:6">
      <c r="A149">
        <v>-128</v>
      </c>
      <c r="B149" t="s">
        <v>1</v>
      </c>
      <c r="C149">
        <v>5.12</v>
      </c>
      <c r="D149">
        <v>4</v>
      </c>
      <c r="E149">
        <v>4</v>
      </c>
      <c r="F149">
        <v>4</v>
      </c>
    </row>
    <row r="150" spans="1:6">
      <c r="A150">
        <v>-130</v>
      </c>
      <c r="B150" t="s">
        <v>0</v>
      </c>
      <c r="C150">
        <v>3.25</v>
      </c>
      <c r="D150">
        <v>2.5</v>
      </c>
      <c r="E150">
        <v>-3.25</v>
      </c>
      <c r="F150">
        <v>4</v>
      </c>
    </row>
    <row r="151" spans="1:6">
      <c r="A151">
        <v>-130</v>
      </c>
      <c r="B151" t="s">
        <v>0</v>
      </c>
      <c r="C151">
        <v>5.2</v>
      </c>
      <c r="D151">
        <v>4</v>
      </c>
      <c r="E151">
        <v>-5.2</v>
      </c>
      <c r="F151">
        <v>4</v>
      </c>
    </row>
    <row r="152" spans="1:6">
      <c r="A152">
        <v>-130</v>
      </c>
      <c r="B152" t="s">
        <v>0</v>
      </c>
      <c r="C152">
        <v>1.9500000000000002</v>
      </c>
      <c r="D152">
        <v>1.5</v>
      </c>
      <c r="E152">
        <v>-1.9500000000000002</v>
      </c>
      <c r="F152">
        <v>4</v>
      </c>
    </row>
    <row r="153" spans="1:6">
      <c r="A153">
        <v>-130</v>
      </c>
      <c r="B153" t="s">
        <v>1</v>
      </c>
      <c r="C153">
        <v>1.3</v>
      </c>
      <c r="D153">
        <v>1</v>
      </c>
      <c r="E153">
        <v>1</v>
      </c>
      <c r="F153">
        <v>4</v>
      </c>
    </row>
    <row r="154" spans="1:6">
      <c r="A154">
        <v>-130</v>
      </c>
      <c r="B154" t="s">
        <v>1</v>
      </c>
      <c r="C154">
        <v>1.3</v>
      </c>
      <c r="D154">
        <v>1</v>
      </c>
      <c r="E154">
        <v>1</v>
      </c>
      <c r="F154">
        <v>4</v>
      </c>
    </row>
    <row r="155" spans="1:6">
      <c r="A155">
        <v>-130</v>
      </c>
      <c r="B155" t="s">
        <v>1</v>
      </c>
      <c r="C155">
        <v>2.6</v>
      </c>
      <c r="D155">
        <v>2</v>
      </c>
      <c r="E155">
        <v>2</v>
      </c>
      <c r="F155">
        <v>4</v>
      </c>
    </row>
    <row r="156" spans="1:6">
      <c r="A156">
        <v>-130</v>
      </c>
      <c r="B156" t="s">
        <v>1</v>
      </c>
      <c r="C156">
        <v>1.3</v>
      </c>
      <c r="D156">
        <v>1</v>
      </c>
      <c r="E156">
        <v>1</v>
      </c>
      <c r="F156">
        <v>4</v>
      </c>
    </row>
    <row r="157" spans="1:6">
      <c r="A157">
        <v>-132</v>
      </c>
      <c r="B157" t="s">
        <v>1</v>
      </c>
      <c r="C157">
        <v>4.62</v>
      </c>
      <c r="D157">
        <v>3.5</v>
      </c>
      <c r="E157">
        <v>3.5</v>
      </c>
      <c r="F157">
        <v>4</v>
      </c>
    </row>
    <row r="158" spans="1:6">
      <c r="A158">
        <v>-132</v>
      </c>
      <c r="B158" t="s">
        <v>0</v>
      </c>
      <c r="C158">
        <v>7.2600000000000007</v>
      </c>
      <c r="D158">
        <v>5.5</v>
      </c>
      <c r="E158">
        <v>-7.2600000000000007</v>
      </c>
      <c r="F158">
        <v>4</v>
      </c>
    </row>
    <row r="159" spans="1:6">
      <c r="A159">
        <v>-133</v>
      </c>
      <c r="B159" t="s">
        <v>0</v>
      </c>
      <c r="C159">
        <v>0.66500000000000004</v>
      </c>
      <c r="D159">
        <v>0.5</v>
      </c>
      <c r="E159">
        <v>-0.66500000000000004</v>
      </c>
      <c r="F159">
        <v>4</v>
      </c>
    </row>
    <row r="160" spans="1:6">
      <c r="A160">
        <v>-133</v>
      </c>
      <c r="B160" t="s">
        <v>1</v>
      </c>
      <c r="C160">
        <v>3.99</v>
      </c>
      <c r="D160">
        <v>3</v>
      </c>
      <c r="E160">
        <v>3</v>
      </c>
      <c r="F160">
        <v>4</v>
      </c>
    </row>
    <row r="161" spans="1:6">
      <c r="A161">
        <v>-135</v>
      </c>
      <c r="B161" t="s">
        <v>0</v>
      </c>
      <c r="C161">
        <v>0.67500000000000004</v>
      </c>
      <c r="D161">
        <v>0.5</v>
      </c>
      <c r="E161">
        <v>-0.67500000000000004</v>
      </c>
      <c r="F161">
        <v>4</v>
      </c>
    </row>
    <row r="162" spans="1:6">
      <c r="A162">
        <v>-135</v>
      </c>
      <c r="B162" t="s">
        <v>0</v>
      </c>
      <c r="C162">
        <v>6.0750000000000002</v>
      </c>
      <c r="D162">
        <v>4.5</v>
      </c>
      <c r="E162">
        <v>-6.0750000000000002</v>
      </c>
      <c r="F162">
        <v>4</v>
      </c>
    </row>
    <row r="163" spans="1:6">
      <c r="A163">
        <v>-135</v>
      </c>
      <c r="B163" t="s">
        <v>1</v>
      </c>
      <c r="C163">
        <v>0.67500000000000004</v>
      </c>
      <c r="D163">
        <v>0.5</v>
      </c>
      <c r="E163">
        <v>0.5</v>
      </c>
      <c r="F163">
        <v>4</v>
      </c>
    </row>
    <row r="164" spans="1:6">
      <c r="A164">
        <v>-135</v>
      </c>
      <c r="B164" t="s">
        <v>1</v>
      </c>
      <c r="C164">
        <v>5.4</v>
      </c>
      <c r="D164">
        <v>4</v>
      </c>
      <c r="E164">
        <v>4</v>
      </c>
      <c r="F164">
        <v>4</v>
      </c>
    </row>
    <row r="165" spans="1:6">
      <c r="A165">
        <v>-135</v>
      </c>
      <c r="B165" t="s">
        <v>1</v>
      </c>
      <c r="C165">
        <v>1.35</v>
      </c>
      <c r="D165">
        <v>1</v>
      </c>
      <c r="E165">
        <v>1</v>
      </c>
      <c r="F165">
        <v>4</v>
      </c>
    </row>
    <row r="166" spans="1:6">
      <c r="A166">
        <v>-135</v>
      </c>
      <c r="B166" t="s">
        <v>1</v>
      </c>
      <c r="C166">
        <v>4.7250000000000005</v>
      </c>
      <c r="D166">
        <v>3.5</v>
      </c>
      <c r="E166">
        <v>3.5</v>
      </c>
      <c r="F166">
        <v>4</v>
      </c>
    </row>
    <row r="167" spans="1:6">
      <c r="A167">
        <v>-135</v>
      </c>
      <c r="B167" t="s">
        <v>1</v>
      </c>
      <c r="C167">
        <v>4.0500000000000007</v>
      </c>
      <c r="D167">
        <v>3</v>
      </c>
      <c r="E167">
        <v>3</v>
      </c>
      <c r="F167">
        <v>4</v>
      </c>
    </row>
    <row r="168" spans="1:6">
      <c r="A168">
        <v>-135</v>
      </c>
      <c r="B168" t="s">
        <v>1</v>
      </c>
      <c r="C168">
        <v>0.67500000000000004</v>
      </c>
      <c r="D168">
        <v>0.5</v>
      </c>
      <c r="E168">
        <v>0.5</v>
      </c>
      <c r="F168">
        <v>4</v>
      </c>
    </row>
    <row r="169" spans="1:6">
      <c r="A169">
        <v>-135</v>
      </c>
      <c r="B169" t="s">
        <v>0</v>
      </c>
      <c r="C169">
        <v>2.7</v>
      </c>
      <c r="D169">
        <v>2</v>
      </c>
      <c r="E169">
        <v>-2.7</v>
      </c>
      <c r="F169">
        <v>4</v>
      </c>
    </row>
    <row r="170" spans="1:6">
      <c r="A170">
        <v>-135</v>
      </c>
      <c r="B170" t="s">
        <v>1</v>
      </c>
      <c r="C170">
        <v>0.67500000000000004</v>
      </c>
      <c r="D170">
        <v>0.5</v>
      </c>
      <c r="E170">
        <v>0.5</v>
      </c>
      <c r="F170">
        <v>4</v>
      </c>
    </row>
    <row r="171" spans="1:6">
      <c r="A171">
        <v>-135</v>
      </c>
      <c r="B171" t="s">
        <v>1</v>
      </c>
      <c r="C171">
        <v>2.0250000000000004</v>
      </c>
      <c r="D171">
        <v>1.5</v>
      </c>
      <c r="E171">
        <v>1.5</v>
      </c>
      <c r="F171">
        <v>4</v>
      </c>
    </row>
    <row r="172" spans="1:6">
      <c r="A172">
        <v>-135</v>
      </c>
      <c r="B172" t="s">
        <v>0</v>
      </c>
      <c r="C172">
        <v>3.375</v>
      </c>
      <c r="D172">
        <v>2.5</v>
      </c>
      <c r="E172">
        <v>-3.375</v>
      </c>
      <c r="F172">
        <v>4</v>
      </c>
    </row>
    <row r="173" spans="1:6">
      <c r="A173">
        <v>-135</v>
      </c>
      <c r="B173" t="s">
        <v>0</v>
      </c>
      <c r="C173">
        <v>2.0250000000000004</v>
      </c>
      <c r="D173">
        <v>1.5</v>
      </c>
      <c r="E173">
        <v>-2.0250000000000004</v>
      </c>
      <c r="F173">
        <v>4</v>
      </c>
    </row>
    <row r="174" spans="1:6">
      <c r="A174">
        <v>-139</v>
      </c>
      <c r="B174" t="s">
        <v>0</v>
      </c>
      <c r="C174">
        <v>4.17</v>
      </c>
      <c r="D174">
        <v>3</v>
      </c>
      <c r="E174">
        <v>-4.17</v>
      </c>
      <c r="F174">
        <v>4</v>
      </c>
    </row>
    <row r="175" spans="1:6">
      <c r="A175">
        <v>-140</v>
      </c>
      <c r="B175" t="s">
        <v>0</v>
      </c>
      <c r="C175">
        <v>3.5</v>
      </c>
      <c r="D175">
        <v>2.5</v>
      </c>
      <c r="E175">
        <v>-3.5</v>
      </c>
      <c r="F175">
        <v>5</v>
      </c>
    </row>
    <row r="176" spans="1:6">
      <c r="A176">
        <v>-140</v>
      </c>
      <c r="B176" t="s">
        <v>1</v>
      </c>
      <c r="C176">
        <v>0.7</v>
      </c>
      <c r="D176">
        <v>0.5</v>
      </c>
      <c r="E176">
        <v>0.5</v>
      </c>
      <c r="F176">
        <v>5</v>
      </c>
    </row>
    <row r="177" spans="1:6">
      <c r="A177">
        <v>-140</v>
      </c>
      <c r="B177" t="s">
        <v>0</v>
      </c>
      <c r="C177">
        <v>2.0999999999999996</v>
      </c>
      <c r="D177">
        <v>1.5</v>
      </c>
      <c r="E177">
        <v>-2.0999999999999996</v>
      </c>
      <c r="F177">
        <v>5</v>
      </c>
    </row>
    <row r="178" spans="1:6">
      <c r="A178">
        <v>-140</v>
      </c>
      <c r="B178" t="s">
        <v>1</v>
      </c>
      <c r="C178">
        <v>0.7</v>
      </c>
      <c r="D178">
        <v>0.5</v>
      </c>
      <c r="E178">
        <v>0.5</v>
      </c>
      <c r="F178">
        <v>5</v>
      </c>
    </row>
    <row r="179" spans="1:6">
      <c r="A179">
        <v>-140</v>
      </c>
      <c r="B179" t="s">
        <v>0</v>
      </c>
      <c r="C179">
        <v>2.8</v>
      </c>
      <c r="D179">
        <v>2</v>
      </c>
      <c r="E179">
        <v>-2.8</v>
      </c>
      <c r="F179">
        <v>5</v>
      </c>
    </row>
    <row r="180" spans="1:6">
      <c r="A180">
        <v>-140</v>
      </c>
      <c r="B180" t="s">
        <v>0</v>
      </c>
      <c r="C180">
        <v>4.1999999999999993</v>
      </c>
      <c r="D180">
        <v>3</v>
      </c>
      <c r="E180">
        <v>-4.1999999999999993</v>
      </c>
      <c r="F180">
        <v>5</v>
      </c>
    </row>
    <row r="181" spans="1:6">
      <c r="A181">
        <v>-140</v>
      </c>
      <c r="B181" t="s">
        <v>1</v>
      </c>
      <c r="C181">
        <v>3.5</v>
      </c>
      <c r="D181">
        <v>2.5</v>
      </c>
      <c r="E181">
        <v>2.5</v>
      </c>
      <c r="F181">
        <v>5</v>
      </c>
    </row>
    <row r="182" spans="1:6">
      <c r="A182">
        <v>-142</v>
      </c>
      <c r="B182" t="s">
        <v>1</v>
      </c>
      <c r="C182">
        <v>1.42</v>
      </c>
      <c r="D182">
        <v>1</v>
      </c>
      <c r="E182">
        <v>1</v>
      </c>
      <c r="F182">
        <v>5</v>
      </c>
    </row>
    <row r="183" spans="1:6">
      <c r="A183">
        <v>-142</v>
      </c>
      <c r="B183" t="s">
        <v>0</v>
      </c>
      <c r="C183">
        <v>3.55</v>
      </c>
      <c r="D183">
        <v>2.5</v>
      </c>
      <c r="E183">
        <v>-3.55</v>
      </c>
      <c r="F183">
        <v>5</v>
      </c>
    </row>
    <row r="184" spans="1:6">
      <c r="A184">
        <v>-144</v>
      </c>
      <c r="B184" t="s">
        <v>1</v>
      </c>
      <c r="C184">
        <v>0.72</v>
      </c>
      <c r="D184">
        <v>0.5</v>
      </c>
      <c r="E184">
        <v>0.5</v>
      </c>
      <c r="F184">
        <v>5</v>
      </c>
    </row>
    <row r="185" spans="1:6">
      <c r="A185">
        <v>-145</v>
      </c>
      <c r="B185" t="s">
        <v>0</v>
      </c>
      <c r="C185">
        <v>0.72499999999999998</v>
      </c>
      <c r="D185">
        <v>0.5</v>
      </c>
      <c r="E185">
        <v>-0.72499999999999998</v>
      </c>
      <c r="F185">
        <v>5</v>
      </c>
    </row>
    <row r="186" spans="1:6">
      <c r="A186">
        <v>-145</v>
      </c>
      <c r="B186" t="s">
        <v>1</v>
      </c>
      <c r="C186">
        <v>1.45</v>
      </c>
      <c r="D186">
        <v>1</v>
      </c>
      <c r="E186">
        <v>1</v>
      </c>
      <c r="F186">
        <v>5</v>
      </c>
    </row>
    <row r="187" spans="1:6">
      <c r="A187">
        <v>-145</v>
      </c>
      <c r="B187" t="s">
        <v>1</v>
      </c>
      <c r="C187">
        <v>6.5249999999999995</v>
      </c>
      <c r="D187">
        <v>4.5</v>
      </c>
      <c r="E187">
        <v>4.5</v>
      </c>
      <c r="F187">
        <v>5</v>
      </c>
    </row>
    <row r="188" spans="1:6">
      <c r="A188">
        <v>-145</v>
      </c>
      <c r="B188" t="s">
        <v>1</v>
      </c>
      <c r="C188">
        <v>4.3499999999999996</v>
      </c>
      <c r="D188">
        <v>3</v>
      </c>
      <c r="E188">
        <v>3</v>
      </c>
      <c r="F188">
        <v>5</v>
      </c>
    </row>
    <row r="189" spans="1:6">
      <c r="A189">
        <v>-145</v>
      </c>
      <c r="B189" t="s">
        <v>0</v>
      </c>
      <c r="C189">
        <v>3.625</v>
      </c>
      <c r="D189">
        <v>2.5</v>
      </c>
      <c r="E189">
        <v>-3.625</v>
      </c>
      <c r="F189">
        <v>5</v>
      </c>
    </row>
    <row r="190" spans="1:6">
      <c r="A190">
        <v>-145</v>
      </c>
      <c r="B190" t="s">
        <v>0</v>
      </c>
      <c r="C190">
        <v>0.72499999999999998</v>
      </c>
      <c r="D190">
        <v>0.5</v>
      </c>
      <c r="E190">
        <v>-0.72499999999999998</v>
      </c>
      <c r="F190">
        <v>5</v>
      </c>
    </row>
    <row r="191" spans="1:6">
      <c r="A191">
        <v>-149</v>
      </c>
      <c r="B191" t="s">
        <v>0</v>
      </c>
      <c r="C191">
        <v>8.1950000000000003</v>
      </c>
      <c r="D191">
        <v>5.5</v>
      </c>
      <c r="E191">
        <v>-8.1950000000000003</v>
      </c>
      <c r="F191">
        <v>5</v>
      </c>
    </row>
    <row r="192" spans="1:6">
      <c r="A192">
        <v>-150</v>
      </c>
      <c r="B192" t="s">
        <v>1</v>
      </c>
      <c r="C192">
        <v>3</v>
      </c>
      <c r="D192">
        <v>2</v>
      </c>
      <c r="E192">
        <v>2</v>
      </c>
      <c r="F192">
        <v>5</v>
      </c>
    </row>
    <row r="193" spans="1:6">
      <c r="A193">
        <v>-150</v>
      </c>
      <c r="B193" t="s">
        <v>1</v>
      </c>
      <c r="C193">
        <v>7.5</v>
      </c>
      <c r="D193">
        <v>5</v>
      </c>
      <c r="E193">
        <v>5</v>
      </c>
      <c r="F193">
        <v>5</v>
      </c>
    </row>
    <row r="194" spans="1:6">
      <c r="A194">
        <v>-150</v>
      </c>
      <c r="B194" t="s">
        <v>1</v>
      </c>
      <c r="C194">
        <v>3.75</v>
      </c>
      <c r="D194">
        <v>2.5</v>
      </c>
      <c r="E194">
        <v>2.5</v>
      </c>
      <c r="F194">
        <v>5</v>
      </c>
    </row>
    <row r="195" spans="1:6">
      <c r="A195">
        <v>-150</v>
      </c>
      <c r="B195" t="s">
        <v>1</v>
      </c>
      <c r="C195">
        <v>8.25</v>
      </c>
      <c r="D195">
        <v>5.5</v>
      </c>
      <c r="E195">
        <v>5.5</v>
      </c>
      <c r="F195">
        <v>5</v>
      </c>
    </row>
    <row r="196" spans="1:6">
      <c r="A196">
        <v>-150</v>
      </c>
      <c r="B196" t="s">
        <v>1</v>
      </c>
      <c r="C196">
        <v>3</v>
      </c>
      <c r="D196">
        <v>2</v>
      </c>
      <c r="E196">
        <v>2</v>
      </c>
      <c r="F196">
        <v>5</v>
      </c>
    </row>
    <row r="197" spans="1:6">
      <c r="A197">
        <v>-150</v>
      </c>
      <c r="B197" t="s">
        <v>249</v>
      </c>
      <c r="C197">
        <v>3</v>
      </c>
      <c r="D197">
        <v>2</v>
      </c>
      <c r="E197">
        <v>0</v>
      </c>
      <c r="F197">
        <v>5</v>
      </c>
    </row>
    <row r="198" spans="1:6">
      <c r="A198">
        <v>-150</v>
      </c>
      <c r="B198" t="s">
        <v>249</v>
      </c>
      <c r="C198">
        <v>2.25</v>
      </c>
      <c r="D198">
        <v>1.5</v>
      </c>
      <c r="E198">
        <v>0</v>
      </c>
      <c r="F198">
        <v>5</v>
      </c>
    </row>
    <row r="199" spans="1:6">
      <c r="A199">
        <v>-150</v>
      </c>
      <c r="B199" t="s">
        <v>1</v>
      </c>
      <c r="C199">
        <v>4.5</v>
      </c>
      <c r="D199">
        <v>3</v>
      </c>
      <c r="E199">
        <v>3</v>
      </c>
      <c r="F199">
        <v>5</v>
      </c>
    </row>
    <row r="200" spans="1:6">
      <c r="A200">
        <v>-150</v>
      </c>
      <c r="B200" t="s">
        <v>0</v>
      </c>
      <c r="C200">
        <v>3.75</v>
      </c>
      <c r="D200">
        <v>2.5</v>
      </c>
      <c r="E200">
        <v>-3.75</v>
      </c>
      <c r="F200">
        <v>5</v>
      </c>
    </row>
    <row r="201" spans="1:6">
      <c r="A201">
        <v>-153</v>
      </c>
      <c r="B201" t="s">
        <v>0</v>
      </c>
      <c r="C201">
        <v>6.8849999999999998</v>
      </c>
      <c r="D201">
        <v>4.5</v>
      </c>
      <c r="E201">
        <v>-6.8849999999999998</v>
      </c>
      <c r="F201">
        <v>5</v>
      </c>
    </row>
    <row r="202" spans="1:6">
      <c r="A202">
        <v>-153</v>
      </c>
      <c r="B202" t="s">
        <v>1</v>
      </c>
      <c r="C202">
        <v>2.2949999999999999</v>
      </c>
      <c r="D202">
        <v>1.5</v>
      </c>
      <c r="E202">
        <v>1.5</v>
      </c>
      <c r="F202">
        <v>5</v>
      </c>
    </row>
    <row r="203" spans="1:6">
      <c r="A203">
        <v>-153</v>
      </c>
      <c r="B203" t="s">
        <v>0</v>
      </c>
      <c r="C203">
        <v>3.8250000000000002</v>
      </c>
      <c r="D203">
        <v>2.5</v>
      </c>
      <c r="E203">
        <v>-3.8250000000000002</v>
      </c>
      <c r="F203">
        <v>5</v>
      </c>
    </row>
    <row r="204" spans="1:6">
      <c r="A204">
        <v>-155</v>
      </c>
      <c r="B204" t="s">
        <v>0</v>
      </c>
      <c r="C204">
        <v>3.875</v>
      </c>
      <c r="D204">
        <v>2.5</v>
      </c>
      <c r="E204">
        <v>-3.875</v>
      </c>
      <c r="F204">
        <v>6</v>
      </c>
    </row>
    <row r="205" spans="1:6">
      <c r="A205">
        <v>-155</v>
      </c>
      <c r="B205" t="s">
        <v>0</v>
      </c>
      <c r="C205">
        <v>0.77500000000000002</v>
      </c>
      <c r="D205">
        <v>0.5</v>
      </c>
      <c r="E205">
        <v>-0.77500000000000002</v>
      </c>
      <c r="F205">
        <v>6</v>
      </c>
    </row>
    <row r="206" spans="1:6">
      <c r="A206">
        <v>-155</v>
      </c>
      <c r="B206" t="s">
        <v>1</v>
      </c>
      <c r="C206">
        <v>1.55</v>
      </c>
      <c r="D206">
        <v>1</v>
      </c>
      <c r="E206">
        <v>1</v>
      </c>
      <c r="F206">
        <v>6</v>
      </c>
    </row>
    <row r="207" spans="1:6">
      <c r="A207">
        <v>-155</v>
      </c>
      <c r="B207" t="s">
        <v>1</v>
      </c>
      <c r="C207">
        <v>3.875</v>
      </c>
      <c r="D207">
        <v>2.5</v>
      </c>
      <c r="E207">
        <v>2.5</v>
      </c>
      <c r="F207">
        <v>6</v>
      </c>
    </row>
    <row r="208" spans="1:6">
      <c r="A208">
        <v>-157</v>
      </c>
      <c r="B208" t="s">
        <v>0</v>
      </c>
      <c r="C208">
        <v>2.355</v>
      </c>
      <c r="D208">
        <v>1.5</v>
      </c>
      <c r="E208">
        <v>-2.355</v>
      </c>
      <c r="F208">
        <v>6</v>
      </c>
    </row>
    <row r="209" spans="1:6">
      <c r="A209">
        <v>-160</v>
      </c>
      <c r="B209" t="s">
        <v>1</v>
      </c>
      <c r="C209">
        <v>1.6</v>
      </c>
      <c r="D209">
        <v>1</v>
      </c>
      <c r="E209">
        <v>1</v>
      </c>
      <c r="F209">
        <v>6</v>
      </c>
    </row>
    <row r="210" spans="1:6">
      <c r="A210">
        <v>-160</v>
      </c>
      <c r="B210" t="s">
        <v>1</v>
      </c>
      <c r="C210">
        <v>8.8000000000000007</v>
      </c>
      <c r="D210">
        <v>5.5</v>
      </c>
      <c r="E210">
        <v>5.5</v>
      </c>
      <c r="F210">
        <v>6</v>
      </c>
    </row>
    <row r="211" spans="1:6">
      <c r="A211">
        <v>-160</v>
      </c>
      <c r="B211" t="s">
        <v>1</v>
      </c>
      <c r="C211">
        <v>3.2</v>
      </c>
      <c r="D211">
        <v>2</v>
      </c>
      <c r="E211">
        <v>2</v>
      </c>
      <c r="F211">
        <v>6</v>
      </c>
    </row>
    <row r="212" spans="1:6">
      <c r="A212">
        <v>-160</v>
      </c>
      <c r="B212" t="s">
        <v>0</v>
      </c>
      <c r="C212">
        <v>4.8000000000000007</v>
      </c>
      <c r="D212">
        <v>3</v>
      </c>
      <c r="E212">
        <v>-4.8000000000000007</v>
      </c>
      <c r="F212">
        <v>6</v>
      </c>
    </row>
    <row r="213" spans="1:6">
      <c r="A213">
        <v>-160</v>
      </c>
      <c r="B213" t="s">
        <v>1</v>
      </c>
      <c r="C213">
        <v>5.6000000000000005</v>
      </c>
      <c r="D213">
        <v>3.5</v>
      </c>
      <c r="E213">
        <v>3.5</v>
      </c>
      <c r="F213">
        <v>6</v>
      </c>
    </row>
    <row r="214" spans="1:6">
      <c r="A214">
        <v>-160</v>
      </c>
      <c r="B214" t="s">
        <v>0</v>
      </c>
      <c r="C214">
        <v>3.2</v>
      </c>
      <c r="D214">
        <v>2</v>
      </c>
      <c r="E214">
        <v>-3.2</v>
      </c>
      <c r="F214">
        <v>6</v>
      </c>
    </row>
    <row r="215" spans="1:6">
      <c r="A215">
        <v>-162</v>
      </c>
      <c r="B215" t="s">
        <v>1</v>
      </c>
      <c r="C215">
        <v>2.4300000000000002</v>
      </c>
      <c r="D215">
        <v>1.5</v>
      </c>
      <c r="E215">
        <v>1.5</v>
      </c>
      <c r="F215">
        <v>6</v>
      </c>
    </row>
    <row r="216" spans="1:6">
      <c r="A216">
        <v>-162</v>
      </c>
      <c r="B216" t="s">
        <v>1</v>
      </c>
      <c r="C216">
        <v>0.81</v>
      </c>
      <c r="D216">
        <v>0.5</v>
      </c>
      <c r="E216">
        <v>0.5</v>
      </c>
      <c r="F216">
        <v>6</v>
      </c>
    </row>
    <row r="217" spans="1:6">
      <c r="A217">
        <v>-163</v>
      </c>
      <c r="B217" t="s">
        <v>0</v>
      </c>
      <c r="C217">
        <v>8.9649999999999999</v>
      </c>
      <c r="D217">
        <v>5.5</v>
      </c>
      <c r="E217">
        <v>-8.9649999999999999</v>
      </c>
      <c r="F217">
        <v>6</v>
      </c>
    </row>
    <row r="218" spans="1:6">
      <c r="A218">
        <v>-163</v>
      </c>
      <c r="B218" t="s">
        <v>1</v>
      </c>
      <c r="C218">
        <v>7.3349999999999991</v>
      </c>
      <c r="D218">
        <v>4.5</v>
      </c>
      <c r="E218">
        <v>4.5</v>
      </c>
      <c r="F218">
        <v>6</v>
      </c>
    </row>
    <row r="219" spans="1:6">
      <c r="A219">
        <v>-165</v>
      </c>
      <c r="B219" t="s">
        <v>1</v>
      </c>
      <c r="C219">
        <v>1.65</v>
      </c>
      <c r="D219">
        <v>1</v>
      </c>
      <c r="E219">
        <v>1</v>
      </c>
      <c r="F219">
        <v>6</v>
      </c>
    </row>
    <row r="220" spans="1:6">
      <c r="A220">
        <v>-165</v>
      </c>
      <c r="B220" t="s">
        <v>1</v>
      </c>
      <c r="C220">
        <v>4.9499999999999993</v>
      </c>
      <c r="D220">
        <v>3</v>
      </c>
      <c r="E220">
        <v>3</v>
      </c>
      <c r="F220">
        <v>6</v>
      </c>
    </row>
    <row r="221" spans="1:6">
      <c r="A221">
        <v>-165</v>
      </c>
      <c r="B221" t="s">
        <v>1</v>
      </c>
      <c r="C221">
        <v>4.9499999999999993</v>
      </c>
      <c r="D221">
        <v>3</v>
      </c>
      <c r="E221">
        <v>3</v>
      </c>
      <c r="F221">
        <v>6</v>
      </c>
    </row>
    <row r="222" spans="1:6">
      <c r="A222">
        <v>-165</v>
      </c>
      <c r="B222" t="s">
        <v>0</v>
      </c>
      <c r="C222">
        <v>2.4749999999999996</v>
      </c>
      <c r="D222">
        <v>1.5</v>
      </c>
      <c r="E222">
        <v>-2.4749999999999996</v>
      </c>
      <c r="F222">
        <v>6</v>
      </c>
    </row>
    <row r="223" spans="1:6">
      <c r="A223">
        <v>-166</v>
      </c>
      <c r="B223" t="s">
        <v>1</v>
      </c>
      <c r="C223">
        <v>5.81</v>
      </c>
      <c r="D223">
        <v>3.5</v>
      </c>
      <c r="E223">
        <v>3.5</v>
      </c>
      <c r="F223">
        <v>6</v>
      </c>
    </row>
    <row r="224" spans="1:6">
      <c r="A224">
        <v>-166</v>
      </c>
      <c r="B224" t="s">
        <v>0</v>
      </c>
      <c r="C224">
        <v>1.66</v>
      </c>
      <c r="D224">
        <v>1</v>
      </c>
      <c r="E224">
        <v>-1.66</v>
      </c>
      <c r="F224">
        <v>6</v>
      </c>
    </row>
    <row r="225" spans="1:6">
      <c r="A225">
        <v>-167</v>
      </c>
      <c r="B225" t="s">
        <v>0</v>
      </c>
      <c r="C225">
        <v>5.8449999999999998</v>
      </c>
      <c r="D225">
        <v>3.5</v>
      </c>
      <c r="E225">
        <v>-5.8449999999999998</v>
      </c>
      <c r="F225">
        <v>6</v>
      </c>
    </row>
    <row r="226" spans="1:6">
      <c r="A226">
        <v>-168</v>
      </c>
      <c r="B226" t="s">
        <v>0</v>
      </c>
      <c r="C226">
        <v>3.36</v>
      </c>
      <c r="D226">
        <v>2</v>
      </c>
      <c r="E226">
        <v>-3.36</v>
      </c>
      <c r="F226">
        <v>6</v>
      </c>
    </row>
    <row r="227" spans="1:6">
      <c r="A227">
        <v>-168</v>
      </c>
      <c r="B227" t="s">
        <v>1</v>
      </c>
      <c r="C227">
        <v>5.04</v>
      </c>
      <c r="D227">
        <v>3</v>
      </c>
      <c r="E227">
        <v>3</v>
      </c>
      <c r="F227">
        <v>6</v>
      </c>
    </row>
    <row r="228" spans="1:6">
      <c r="A228">
        <v>-170</v>
      </c>
      <c r="B228" t="s">
        <v>1</v>
      </c>
      <c r="C228">
        <v>5.95</v>
      </c>
      <c r="D228">
        <v>3.5</v>
      </c>
      <c r="E228">
        <v>3.5</v>
      </c>
      <c r="F228">
        <v>6</v>
      </c>
    </row>
    <row r="229" spans="1:6">
      <c r="A229">
        <v>-170</v>
      </c>
      <c r="B229" t="s">
        <v>0</v>
      </c>
      <c r="C229">
        <v>1.7</v>
      </c>
      <c r="D229">
        <v>1</v>
      </c>
      <c r="E229">
        <v>-1.7</v>
      </c>
      <c r="F229">
        <v>6</v>
      </c>
    </row>
    <row r="230" spans="1:6">
      <c r="A230">
        <v>-173</v>
      </c>
      <c r="B230" t="s">
        <v>1</v>
      </c>
      <c r="C230">
        <v>4.3250000000000002</v>
      </c>
      <c r="D230">
        <v>2.5</v>
      </c>
      <c r="E230">
        <v>2.5</v>
      </c>
      <c r="F230">
        <v>6</v>
      </c>
    </row>
    <row r="231" spans="1:6">
      <c r="A231">
        <v>-175</v>
      </c>
      <c r="B231" t="s">
        <v>1</v>
      </c>
      <c r="C231">
        <v>8.75</v>
      </c>
      <c r="D231">
        <v>5</v>
      </c>
      <c r="E231">
        <v>5</v>
      </c>
      <c r="F231">
        <v>6</v>
      </c>
    </row>
    <row r="232" spans="1:6">
      <c r="A232">
        <v>-175</v>
      </c>
      <c r="B232" t="s">
        <v>0</v>
      </c>
      <c r="C232">
        <v>0.875</v>
      </c>
      <c r="D232">
        <v>0.5</v>
      </c>
      <c r="E232">
        <v>-0.875</v>
      </c>
      <c r="F232">
        <v>6</v>
      </c>
    </row>
    <row r="233" spans="1:6">
      <c r="A233">
        <v>-175</v>
      </c>
      <c r="B233" t="s">
        <v>1</v>
      </c>
      <c r="C233">
        <v>3.5</v>
      </c>
      <c r="D233">
        <v>2</v>
      </c>
      <c r="E233">
        <v>2</v>
      </c>
      <c r="F233">
        <v>6</v>
      </c>
    </row>
    <row r="234" spans="1:6">
      <c r="A234">
        <v>-182</v>
      </c>
      <c r="B234" t="s">
        <v>1</v>
      </c>
      <c r="C234">
        <v>6.37</v>
      </c>
      <c r="D234">
        <v>3.5</v>
      </c>
      <c r="E234">
        <v>3.5</v>
      </c>
      <c r="F234">
        <v>7</v>
      </c>
    </row>
    <row r="235" spans="1:6">
      <c r="A235">
        <v>-182</v>
      </c>
      <c r="B235" t="s">
        <v>1</v>
      </c>
      <c r="C235">
        <v>9.1</v>
      </c>
      <c r="D235">
        <v>5</v>
      </c>
      <c r="E235">
        <v>5</v>
      </c>
      <c r="F235">
        <v>7</v>
      </c>
    </row>
    <row r="236" spans="1:6">
      <c r="A236">
        <v>-183</v>
      </c>
      <c r="B236" t="s">
        <v>1</v>
      </c>
      <c r="C236">
        <v>4.5750000000000002</v>
      </c>
      <c r="D236">
        <v>2.5</v>
      </c>
      <c r="E236">
        <v>2.5</v>
      </c>
      <c r="F236">
        <v>7</v>
      </c>
    </row>
    <row r="237" spans="1:6">
      <c r="A237">
        <v>-185</v>
      </c>
      <c r="B237" t="s">
        <v>0</v>
      </c>
      <c r="C237">
        <v>1.85</v>
      </c>
      <c r="D237">
        <v>1</v>
      </c>
      <c r="E237">
        <v>-1.85</v>
      </c>
      <c r="F237">
        <v>7</v>
      </c>
    </row>
    <row r="238" spans="1:6">
      <c r="A238">
        <v>-195</v>
      </c>
      <c r="B238" t="s">
        <v>1</v>
      </c>
      <c r="C238">
        <v>7.8</v>
      </c>
      <c r="D238">
        <v>4</v>
      </c>
      <c r="E238">
        <v>4</v>
      </c>
      <c r="F238">
        <v>7</v>
      </c>
    </row>
    <row r="239" spans="1:6">
      <c r="A239">
        <v>-200</v>
      </c>
      <c r="B239" t="s">
        <v>0</v>
      </c>
      <c r="C239">
        <v>7</v>
      </c>
      <c r="D239">
        <v>3.5</v>
      </c>
      <c r="E239">
        <v>-7</v>
      </c>
      <c r="F239">
        <v>7</v>
      </c>
    </row>
    <row r="240" spans="1:6">
      <c r="A240">
        <v>-201</v>
      </c>
      <c r="B240" t="s">
        <v>1</v>
      </c>
      <c r="C240">
        <v>4.0199999999999996</v>
      </c>
      <c r="D240">
        <v>2</v>
      </c>
      <c r="E240">
        <v>2</v>
      </c>
      <c r="F240">
        <v>7</v>
      </c>
    </row>
    <row r="241" spans="1:6">
      <c r="A241">
        <v>-201</v>
      </c>
      <c r="B241" t="s">
        <v>0</v>
      </c>
      <c r="C241">
        <v>6.0299999999999994</v>
      </c>
      <c r="D241">
        <v>3</v>
      </c>
      <c r="E241">
        <v>-6.0299999999999994</v>
      </c>
      <c r="F241">
        <v>7</v>
      </c>
    </row>
    <row r="242" spans="1:6">
      <c r="A242">
        <v>-210</v>
      </c>
      <c r="B242" t="s">
        <v>1</v>
      </c>
      <c r="C242">
        <v>1.05</v>
      </c>
      <c r="D242">
        <v>0.5</v>
      </c>
      <c r="E242">
        <v>0.5</v>
      </c>
      <c r="F242">
        <v>7</v>
      </c>
    </row>
    <row r="243" spans="1:6">
      <c r="A243">
        <v>-230</v>
      </c>
      <c r="B243" t="s">
        <v>1</v>
      </c>
      <c r="C243">
        <v>1.1499999999999999</v>
      </c>
      <c r="D243">
        <v>0.5</v>
      </c>
      <c r="E243">
        <v>0.5</v>
      </c>
      <c r="F243">
        <v>7</v>
      </c>
    </row>
    <row r="244" spans="1:6">
      <c r="A244">
        <v>-245</v>
      </c>
      <c r="B244" t="s">
        <v>1</v>
      </c>
      <c r="C244">
        <v>4.9000000000000004</v>
      </c>
      <c r="D244">
        <v>2</v>
      </c>
      <c r="E244">
        <v>2</v>
      </c>
      <c r="F244">
        <v>7</v>
      </c>
    </row>
    <row r="245" spans="1:6">
      <c r="A245">
        <v>-245</v>
      </c>
      <c r="B245" t="s">
        <v>1</v>
      </c>
      <c r="C245">
        <v>6.125</v>
      </c>
      <c r="D245">
        <v>2.5</v>
      </c>
      <c r="E245">
        <v>2.5</v>
      </c>
      <c r="F245">
        <v>7</v>
      </c>
    </row>
    <row r="246" spans="1:6">
      <c r="A246">
        <v>-245</v>
      </c>
      <c r="B246" t="s">
        <v>0</v>
      </c>
      <c r="C246">
        <v>8.5750000000000011</v>
      </c>
      <c r="D246">
        <v>3.5</v>
      </c>
      <c r="E246">
        <v>-8.5750000000000011</v>
      </c>
      <c r="F246">
        <v>7</v>
      </c>
    </row>
    <row r="247" spans="1:6">
      <c r="A247">
        <v>-255</v>
      </c>
      <c r="B247" t="s">
        <v>1</v>
      </c>
      <c r="C247">
        <v>8.9249999999999989</v>
      </c>
      <c r="D247">
        <v>3.5</v>
      </c>
      <c r="E247">
        <v>3.5</v>
      </c>
      <c r="F247">
        <v>7</v>
      </c>
    </row>
    <row r="248" spans="1:6">
      <c r="A248">
        <v>-260</v>
      </c>
      <c r="B248" t="s">
        <v>1</v>
      </c>
      <c r="C248">
        <v>3.9000000000000004</v>
      </c>
      <c r="D248">
        <v>1.5</v>
      </c>
      <c r="E248">
        <v>1.5</v>
      </c>
      <c r="F248">
        <v>7</v>
      </c>
    </row>
    <row r="249" spans="1:6">
      <c r="A249">
        <v>-260</v>
      </c>
      <c r="B249" t="s">
        <v>1</v>
      </c>
      <c r="C249">
        <v>9.1</v>
      </c>
      <c r="D249">
        <v>3.5</v>
      </c>
      <c r="E249">
        <v>3.5</v>
      </c>
      <c r="F249">
        <v>7</v>
      </c>
    </row>
    <row r="250" spans="1:6">
      <c r="A250">
        <v>-260</v>
      </c>
      <c r="B250" t="s">
        <v>1</v>
      </c>
      <c r="C250">
        <v>9.1</v>
      </c>
      <c r="D250">
        <v>3.5</v>
      </c>
      <c r="E250">
        <v>3.5</v>
      </c>
      <c r="F250">
        <v>7</v>
      </c>
    </row>
    <row r="251" spans="1:6">
      <c r="A251">
        <v>-265</v>
      </c>
      <c r="B251" t="s">
        <v>1</v>
      </c>
      <c r="C251">
        <v>9.2750000000000004</v>
      </c>
      <c r="D251">
        <v>3.5</v>
      </c>
      <c r="E251">
        <v>3.5</v>
      </c>
      <c r="F25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Unit</vt:lpstr>
      <vt:lpstr>Line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Spesh</dc:creator>
  <cp:lastModifiedBy>Spesh</cp:lastModifiedBy>
  <dcterms:created xsi:type="dcterms:W3CDTF">2013-04-30T20:35:12Z</dcterms:created>
  <dcterms:modified xsi:type="dcterms:W3CDTF">2013-04-30T22:28:10Z</dcterms:modified>
</cp:coreProperties>
</file>