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showInkAnnotation="0" autoCompressPictures="0"/>
  <bookViews>
    <workbookView xWindow="10640" yWindow="0" windowWidth="14760" windowHeight="154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9" i="1" l="1"/>
  <c r="J40" i="1"/>
  <c r="J41" i="1"/>
  <c r="J42" i="1"/>
  <c r="J37" i="1"/>
  <c r="J49" i="1"/>
  <c r="J36" i="1"/>
  <c r="J30" i="1"/>
  <c r="J31" i="1"/>
  <c r="J47" i="1"/>
  <c r="J48" i="1"/>
  <c r="J50" i="1"/>
  <c r="J51" i="1"/>
  <c r="J29" i="1"/>
  <c r="J38" i="1"/>
  <c r="J35" i="1"/>
  <c r="J53" i="1"/>
  <c r="H3" i="1"/>
  <c r="I3" i="1"/>
  <c r="J20" i="1"/>
  <c r="J3" i="1"/>
  <c r="J15" i="1"/>
  <c r="J16" i="1"/>
  <c r="J17" i="1"/>
  <c r="J14" i="1"/>
  <c r="J12" i="1"/>
  <c r="J13" i="1"/>
  <c r="J21" i="1"/>
  <c r="J22" i="1"/>
  <c r="J18" i="1"/>
  <c r="J19" i="1"/>
  <c r="J23" i="1"/>
  <c r="J24" i="1"/>
  <c r="J25" i="1"/>
  <c r="J28" i="1"/>
  <c r="J26" i="1"/>
  <c r="J27" i="1"/>
  <c r="J7" i="1"/>
  <c r="J8" i="1"/>
  <c r="J9" i="1"/>
  <c r="J10" i="1"/>
  <c r="J11" i="1"/>
  <c r="J32" i="1"/>
  <c r="J33" i="1"/>
  <c r="J34" i="1"/>
  <c r="J43" i="1"/>
  <c r="J44" i="1"/>
  <c r="J45" i="1"/>
  <c r="J46" i="1"/>
  <c r="J52" i="1"/>
  <c r="J54" i="1"/>
  <c r="J55" i="1"/>
  <c r="J56" i="1"/>
  <c r="J57" i="1"/>
  <c r="J58" i="1"/>
  <c r="J59" i="1"/>
  <c r="J60" i="1"/>
  <c r="J61" i="1"/>
  <c r="J62" i="1"/>
  <c r="J63" i="1"/>
  <c r="J64" i="1"/>
  <c r="G3" i="1"/>
  <c r="K3" i="1"/>
</calcChain>
</file>

<file path=xl/sharedStrings.xml><?xml version="1.0" encoding="utf-8"?>
<sst xmlns="http://schemas.openxmlformats.org/spreadsheetml/2006/main" count="215" uniqueCount="118">
  <si>
    <t>NFL betting tracker</t>
  </si>
  <si>
    <t>Date</t>
  </si>
  <si>
    <t>Away</t>
  </si>
  <si>
    <t>Home</t>
  </si>
  <si>
    <t>Risk</t>
  </si>
  <si>
    <t>To Win</t>
  </si>
  <si>
    <t>Line</t>
  </si>
  <si>
    <t>Result</t>
  </si>
  <si>
    <t>Patriots</t>
  </si>
  <si>
    <t>Titans</t>
  </si>
  <si>
    <t>W</t>
  </si>
  <si>
    <t>Steelers</t>
  </si>
  <si>
    <t>Broncos</t>
  </si>
  <si>
    <t>o44</t>
  </si>
  <si>
    <t>Bears</t>
  </si>
  <si>
    <t>Packers</t>
  </si>
  <si>
    <t>o51</t>
  </si>
  <si>
    <t>Total Gain/Loss</t>
  </si>
  <si>
    <t>L</t>
  </si>
  <si>
    <t>P</t>
  </si>
  <si>
    <t>Texans</t>
  </si>
  <si>
    <t>win division</t>
  </si>
  <si>
    <t>9/9/12 - 12/30/12</t>
  </si>
  <si>
    <t>Texans/Lions</t>
  </si>
  <si>
    <t>Jags/Niners</t>
  </si>
  <si>
    <t>-2 / +14</t>
  </si>
  <si>
    <t>Texans/Steelers</t>
  </si>
  <si>
    <t>Jags/Jets</t>
  </si>
  <si>
    <t>-2 / +1</t>
  </si>
  <si>
    <t>Cowboys</t>
  </si>
  <si>
    <t>Seahawks</t>
  </si>
  <si>
    <t>u19.5</t>
  </si>
  <si>
    <t>Browns</t>
  </si>
  <si>
    <t>Bengals</t>
  </si>
  <si>
    <t>u39.5</t>
  </si>
  <si>
    <t>Jags</t>
  </si>
  <si>
    <t>-7.5</t>
  </si>
  <si>
    <t>Vikings</t>
  </si>
  <si>
    <t>Colts</t>
  </si>
  <si>
    <t>o45.5</t>
  </si>
  <si>
    <t>Falcons</t>
  </si>
  <si>
    <t>+3</t>
  </si>
  <si>
    <t>u27</t>
  </si>
  <si>
    <t>Redskins</t>
  </si>
  <si>
    <t>u6 wins</t>
  </si>
  <si>
    <t>Gain/Loss</t>
  </si>
  <si>
    <t>Units</t>
  </si>
  <si>
    <t>Price</t>
  </si>
  <si>
    <t>+135</t>
  </si>
  <si>
    <t>+105</t>
  </si>
  <si>
    <t>-110</t>
  </si>
  <si>
    <t>+100</t>
  </si>
  <si>
    <t>+110</t>
  </si>
  <si>
    <t>Lions</t>
  </si>
  <si>
    <t>o47</t>
  </si>
  <si>
    <t>Eagles</t>
  </si>
  <si>
    <t>Cardinals</t>
  </si>
  <si>
    <t>49ers/Rams</t>
  </si>
  <si>
    <t>Vikings/Bears</t>
  </si>
  <si>
    <t>-1.5 / +15</t>
  </si>
  <si>
    <t>49ers</t>
  </si>
  <si>
    <t>u43</t>
  </si>
  <si>
    <t>Giants</t>
  </si>
  <si>
    <t>Panthers</t>
  </si>
  <si>
    <t>1H u21.5</t>
  </si>
  <si>
    <t>Jaguars</t>
  </si>
  <si>
    <t>-3</t>
  </si>
  <si>
    <t>-3.5</t>
  </si>
  <si>
    <t>Chargers</t>
  </si>
  <si>
    <t>+131</t>
  </si>
  <si>
    <t>-0.5</t>
  </si>
  <si>
    <t>+115</t>
  </si>
  <si>
    <t>ml</t>
  </si>
  <si>
    <t>Dolphins</t>
  </si>
  <si>
    <t>Chiefs</t>
  </si>
  <si>
    <t>u44.5</t>
  </si>
  <si>
    <t>-2.5</t>
  </si>
  <si>
    <t>(Bullshit)</t>
  </si>
  <si>
    <t>%</t>
  </si>
  <si>
    <t>Ravens</t>
  </si>
  <si>
    <t>1H +7</t>
  </si>
  <si>
    <t>u44</t>
  </si>
  <si>
    <t>1H u22</t>
  </si>
  <si>
    <t>Jets</t>
  </si>
  <si>
    <t>-4</t>
  </si>
  <si>
    <t>-7</t>
  </si>
  <si>
    <t>o47.5</t>
  </si>
  <si>
    <t>Saints</t>
  </si>
  <si>
    <t>o53</t>
  </si>
  <si>
    <t>Rams</t>
  </si>
  <si>
    <t>Bucs</t>
  </si>
  <si>
    <t>+133</t>
  </si>
  <si>
    <t>-105</t>
  </si>
  <si>
    <t>-1.5</t>
  </si>
  <si>
    <t>Panthers/Seahawks</t>
  </si>
  <si>
    <t>Falcons/Rams</t>
  </si>
  <si>
    <t>-2 / +8.5</t>
  </si>
  <si>
    <t>o44.5</t>
  </si>
  <si>
    <t>-115</t>
  </si>
  <si>
    <t>-127</t>
  </si>
  <si>
    <t>-102</t>
  </si>
  <si>
    <t>-108</t>
  </si>
  <si>
    <t>Bills</t>
  </si>
  <si>
    <t>Leans:</t>
  </si>
  <si>
    <t>Cincy TT over</t>
  </si>
  <si>
    <t>Pack/Indy over</t>
  </si>
  <si>
    <t>Buffalo</t>
  </si>
  <si>
    <t>Ten/Min under</t>
  </si>
  <si>
    <t>Jax TT under</t>
  </si>
  <si>
    <t>Atl/Wash over</t>
  </si>
  <si>
    <t>Totals</t>
  </si>
  <si>
    <t>Pitt</t>
  </si>
  <si>
    <t>Cincy</t>
  </si>
  <si>
    <t>Spreads/ML</t>
  </si>
  <si>
    <t>Teasers</t>
  </si>
  <si>
    <t>Hou</t>
  </si>
  <si>
    <t>GB</t>
  </si>
  <si>
    <t>Den/NE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</si>
</sst>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6"/>
      <color theme="1"/>
      <name val="Calibri"/>
      <scheme val="minor"/>
    </font>
    <font>
      <u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right"/>
    </xf>
    <xf numFmtId="0" fontId="6" fillId="0" borderId="0" xfId="0" applyFont="1"/>
    <xf numFmtId="10" fontId="0" fillId="0" borderId="0" xfId="0" applyNumberFormat="1" applyAlignment="1">
      <alignment horizontal="center"/>
    </xf>
    <xf numFmtId="0" fontId="0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workbookViewId="0">
      <pane ySplit="6" topLeftCell="A27" activePane="bottomLeft" state="frozen"/>
      <selection pane="bottomLeft" activeCell="C50" sqref="C50"/>
    </sheetView>
  </sheetViews>
  <sheetFormatPr baseColWidth="10" defaultColWidth="11" defaultRowHeight="15" x14ac:dyDescent="0"/>
  <cols>
    <col min="1" max="1" width="9.6640625" customWidth="1"/>
    <col min="2" max="3" width="14.33203125" style="3" customWidth="1"/>
    <col min="4" max="6" width="7.1640625" style="3" customWidth="1"/>
    <col min="7" max="7" width="14.33203125" style="3" customWidth="1"/>
    <col min="8" max="9" width="7.1640625" style="3" customWidth="1"/>
    <col min="10" max="11" width="7.1640625" customWidth="1"/>
  </cols>
  <sheetData>
    <row r="1" spans="1:11" s="4" customFormat="1" ht="20">
      <c r="A1" s="9" t="s">
        <v>0</v>
      </c>
      <c r="B1" s="5"/>
      <c r="C1" s="5"/>
      <c r="D1" s="5"/>
      <c r="E1" s="5"/>
      <c r="F1" s="5"/>
      <c r="G1" s="5"/>
      <c r="H1" s="5"/>
      <c r="I1" s="5"/>
    </row>
    <row r="2" spans="1:11" s="4" customFormat="1">
      <c r="F2" s="5"/>
      <c r="G2" s="7" t="s">
        <v>17</v>
      </c>
      <c r="H2" s="7" t="s">
        <v>10</v>
      </c>
      <c r="I2" s="7" t="s">
        <v>18</v>
      </c>
      <c r="J2" s="7" t="s">
        <v>19</v>
      </c>
      <c r="K2" s="7" t="s">
        <v>78</v>
      </c>
    </row>
    <row r="3" spans="1:11" s="4" customFormat="1">
      <c r="F3" s="5"/>
      <c r="G3" s="1">
        <f>SUM($J$7:$J$516)</f>
        <v>1.089999999999999</v>
      </c>
      <c r="H3" s="1">
        <f>COUNTIF($I$7:$I$516, "W")</f>
        <v>17</v>
      </c>
      <c r="I3" s="1">
        <f>COUNTIF($I$7:$I$516, "L")</f>
        <v>15</v>
      </c>
      <c r="J3" s="1">
        <f>COUNTIF($I$7:$I$516, "P")</f>
        <v>2</v>
      </c>
      <c r="K3" s="10">
        <f>H3/(H3+I3)</f>
        <v>0.53125</v>
      </c>
    </row>
    <row r="5" spans="1:11">
      <c r="A5" s="1" t="s">
        <v>1</v>
      </c>
      <c r="B5" s="3" t="s">
        <v>2</v>
      </c>
      <c r="C5" s="3" t="s">
        <v>3</v>
      </c>
      <c r="D5" s="3" t="s">
        <v>47</v>
      </c>
      <c r="E5" s="3" t="s">
        <v>4</v>
      </c>
      <c r="F5" s="3" t="s">
        <v>5</v>
      </c>
      <c r="G5" s="3" t="s">
        <v>6</v>
      </c>
      <c r="H5" s="3" t="s">
        <v>46</v>
      </c>
      <c r="I5" s="3" t="s">
        <v>7</v>
      </c>
      <c r="J5" s="1" t="s">
        <v>45</v>
      </c>
    </row>
    <row r="6" spans="1:11">
      <c r="A6" s="1"/>
      <c r="J6" s="1"/>
    </row>
    <row r="7" spans="1:11">
      <c r="A7" s="3" t="s">
        <v>22</v>
      </c>
      <c r="C7" s="6" t="s">
        <v>20</v>
      </c>
      <c r="D7" s="3">
        <v>-417</v>
      </c>
      <c r="E7" s="3">
        <v>4.17</v>
      </c>
      <c r="F7" s="3">
        <v>1</v>
      </c>
      <c r="G7" s="3" t="s">
        <v>21</v>
      </c>
      <c r="H7" s="3">
        <v>2.5</v>
      </c>
      <c r="J7">
        <f t="shared" ref="J7:J64" si="0">IF(I7="W",F7*H7,IF(I7="L",E7*H7*-1,0))</f>
        <v>0</v>
      </c>
    </row>
    <row r="8" spans="1:11">
      <c r="A8" s="3" t="s">
        <v>22</v>
      </c>
      <c r="C8" s="6" t="s">
        <v>43</v>
      </c>
      <c r="D8" s="8" t="s">
        <v>48</v>
      </c>
      <c r="E8" s="3">
        <v>1</v>
      </c>
      <c r="F8" s="3">
        <v>1.35</v>
      </c>
      <c r="G8" s="3" t="s">
        <v>44</v>
      </c>
      <c r="H8" s="3">
        <v>1</v>
      </c>
      <c r="J8">
        <f t="shared" si="0"/>
        <v>0</v>
      </c>
    </row>
    <row r="9" spans="1:11">
      <c r="A9" s="2">
        <v>41161</v>
      </c>
      <c r="B9" s="6" t="s">
        <v>8</v>
      </c>
      <c r="C9" s="3" t="s">
        <v>9</v>
      </c>
      <c r="D9" s="8" t="s">
        <v>49</v>
      </c>
      <c r="E9" s="3">
        <v>1</v>
      </c>
      <c r="F9" s="3">
        <v>1.05</v>
      </c>
      <c r="G9" s="8" t="s">
        <v>85</v>
      </c>
      <c r="H9" s="3">
        <v>1</v>
      </c>
      <c r="I9" s="3" t="s">
        <v>10</v>
      </c>
      <c r="J9">
        <f t="shared" si="0"/>
        <v>1.05</v>
      </c>
    </row>
    <row r="10" spans="1:11">
      <c r="A10" s="2">
        <v>41161</v>
      </c>
      <c r="B10" s="3" t="s">
        <v>11</v>
      </c>
      <c r="C10" s="3" t="s">
        <v>12</v>
      </c>
      <c r="D10" s="8" t="s">
        <v>50</v>
      </c>
      <c r="E10" s="3">
        <v>1.1000000000000001</v>
      </c>
      <c r="F10" s="3">
        <v>1</v>
      </c>
      <c r="G10" s="3" t="s">
        <v>13</v>
      </c>
      <c r="H10" s="3">
        <v>1.5</v>
      </c>
      <c r="I10" s="3" t="s">
        <v>10</v>
      </c>
      <c r="J10">
        <f t="shared" si="0"/>
        <v>1.5</v>
      </c>
    </row>
    <row r="11" spans="1:11">
      <c r="A11" s="2">
        <v>41165</v>
      </c>
      <c r="B11" s="3" t="s">
        <v>14</v>
      </c>
      <c r="C11" s="3" t="s">
        <v>15</v>
      </c>
      <c r="D11" s="8" t="s">
        <v>50</v>
      </c>
      <c r="E11" s="3">
        <v>1.1000000000000001</v>
      </c>
      <c r="F11" s="3">
        <v>1</v>
      </c>
      <c r="G11" s="3" t="s">
        <v>16</v>
      </c>
      <c r="H11" s="3">
        <v>1</v>
      </c>
      <c r="I11" s="3" t="s">
        <v>18</v>
      </c>
      <c r="J11">
        <f>IF(I11="W",F11*H11,IF(I11="L",E11*H11*-1,0))</f>
        <v>-1.1000000000000001</v>
      </c>
    </row>
    <row r="12" spans="1:11">
      <c r="A12" s="2">
        <v>41168</v>
      </c>
      <c r="B12" s="6" t="s">
        <v>23</v>
      </c>
      <c r="C12" s="3" t="s">
        <v>24</v>
      </c>
      <c r="D12" s="8" t="s">
        <v>51</v>
      </c>
      <c r="E12" s="3">
        <v>1</v>
      </c>
      <c r="F12" s="3">
        <v>1</v>
      </c>
      <c r="G12" s="8" t="s">
        <v>25</v>
      </c>
      <c r="H12" s="3">
        <v>1</v>
      </c>
      <c r="I12" s="3" t="s">
        <v>10</v>
      </c>
      <c r="J12">
        <f t="shared" si="0"/>
        <v>1</v>
      </c>
    </row>
    <row r="13" spans="1:11">
      <c r="A13" s="2">
        <v>41168</v>
      </c>
      <c r="B13" s="6" t="s">
        <v>26</v>
      </c>
      <c r="C13" s="3" t="s">
        <v>27</v>
      </c>
      <c r="D13" s="8" t="s">
        <v>51</v>
      </c>
      <c r="E13" s="3">
        <v>1</v>
      </c>
      <c r="F13" s="3">
        <v>1</v>
      </c>
      <c r="G13" s="8" t="s">
        <v>28</v>
      </c>
      <c r="H13" s="3">
        <v>1</v>
      </c>
      <c r="I13" s="3" t="s">
        <v>10</v>
      </c>
      <c r="J13">
        <f t="shared" si="0"/>
        <v>1</v>
      </c>
    </row>
    <row r="14" spans="1:11">
      <c r="A14" s="2">
        <v>41168</v>
      </c>
      <c r="B14" s="3" t="s">
        <v>29</v>
      </c>
      <c r="C14" s="6" t="s">
        <v>30</v>
      </c>
      <c r="D14" s="8" t="s">
        <v>50</v>
      </c>
      <c r="E14" s="3">
        <v>1.1000000000000001</v>
      </c>
      <c r="F14" s="3">
        <v>1</v>
      </c>
      <c r="G14" s="3" t="s">
        <v>31</v>
      </c>
      <c r="H14" s="3">
        <v>1</v>
      </c>
      <c r="I14" s="3" t="s">
        <v>18</v>
      </c>
      <c r="J14">
        <f t="shared" si="0"/>
        <v>-1.1000000000000001</v>
      </c>
    </row>
    <row r="15" spans="1:11">
      <c r="A15" s="2">
        <v>41168</v>
      </c>
      <c r="B15" s="3" t="s">
        <v>32</v>
      </c>
      <c r="C15" s="3" t="s">
        <v>33</v>
      </c>
      <c r="D15" s="8" t="s">
        <v>50</v>
      </c>
      <c r="E15" s="3">
        <v>1.1000000000000001</v>
      </c>
      <c r="F15" s="3">
        <v>1</v>
      </c>
      <c r="G15" s="3" t="s">
        <v>34</v>
      </c>
      <c r="H15" s="3">
        <v>1</v>
      </c>
      <c r="I15" s="3" t="s">
        <v>18</v>
      </c>
      <c r="J15">
        <f t="shared" si="0"/>
        <v>-1.1000000000000001</v>
      </c>
    </row>
    <row r="16" spans="1:11">
      <c r="A16" s="2">
        <v>41168</v>
      </c>
      <c r="B16" s="6" t="s">
        <v>20</v>
      </c>
      <c r="C16" s="3" t="s">
        <v>35</v>
      </c>
      <c r="D16" s="8" t="s">
        <v>52</v>
      </c>
      <c r="E16" s="3">
        <v>1</v>
      </c>
      <c r="F16" s="3">
        <v>1.1000000000000001</v>
      </c>
      <c r="G16" s="8" t="s">
        <v>36</v>
      </c>
      <c r="H16" s="3">
        <v>1</v>
      </c>
      <c r="I16" s="3" t="s">
        <v>10</v>
      </c>
      <c r="J16">
        <f t="shared" si="0"/>
        <v>1.1000000000000001</v>
      </c>
    </row>
    <row r="17" spans="1:11">
      <c r="A17" s="2">
        <v>41168</v>
      </c>
      <c r="B17" s="3" t="s">
        <v>37</v>
      </c>
      <c r="C17" s="3" t="s">
        <v>38</v>
      </c>
      <c r="D17" s="8" t="s">
        <v>50</v>
      </c>
      <c r="E17" s="3">
        <v>1.1000000000000001</v>
      </c>
      <c r="F17" s="3">
        <v>1</v>
      </c>
      <c r="G17" s="3" t="s">
        <v>39</v>
      </c>
      <c r="H17" s="3">
        <v>1.5</v>
      </c>
      <c r="I17" s="3" t="s">
        <v>18</v>
      </c>
      <c r="J17">
        <f t="shared" si="0"/>
        <v>-1.6500000000000001</v>
      </c>
    </row>
    <row r="18" spans="1:11">
      <c r="A18" s="2">
        <v>41169</v>
      </c>
      <c r="B18" s="6" t="s">
        <v>12</v>
      </c>
      <c r="C18" s="3" t="s">
        <v>40</v>
      </c>
      <c r="D18" s="8" t="s">
        <v>51</v>
      </c>
      <c r="E18" s="3">
        <v>1</v>
      </c>
      <c r="F18" s="3">
        <v>1</v>
      </c>
      <c r="G18" s="8" t="s">
        <v>41</v>
      </c>
      <c r="H18" s="3">
        <v>1</v>
      </c>
      <c r="I18" s="3" t="s">
        <v>18</v>
      </c>
      <c r="J18">
        <f t="shared" si="0"/>
        <v>-1</v>
      </c>
    </row>
    <row r="19" spans="1:11">
      <c r="A19" s="2">
        <v>41169</v>
      </c>
      <c r="B19" s="3" t="s">
        <v>12</v>
      </c>
      <c r="C19" s="6" t="s">
        <v>40</v>
      </c>
      <c r="D19" s="8" t="s">
        <v>50</v>
      </c>
      <c r="E19" s="3">
        <v>1.1000000000000001</v>
      </c>
      <c r="F19" s="3">
        <v>1</v>
      </c>
      <c r="G19" s="3" t="s">
        <v>42</v>
      </c>
      <c r="H19" s="3">
        <v>1</v>
      </c>
      <c r="I19" s="3" t="s">
        <v>19</v>
      </c>
      <c r="J19">
        <f t="shared" si="0"/>
        <v>0</v>
      </c>
    </row>
    <row r="20" spans="1:11">
      <c r="A20" s="2">
        <v>41172</v>
      </c>
      <c r="B20" s="3" t="s">
        <v>62</v>
      </c>
      <c r="C20" s="11" t="s">
        <v>63</v>
      </c>
      <c r="D20" s="8" t="s">
        <v>69</v>
      </c>
      <c r="E20" s="3">
        <v>1</v>
      </c>
      <c r="F20" s="3">
        <v>1.31</v>
      </c>
      <c r="G20" s="3" t="s">
        <v>64</v>
      </c>
      <c r="H20" s="3">
        <v>1</v>
      </c>
      <c r="I20" s="3" t="s">
        <v>10</v>
      </c>
      <c r="J20">
        <f t="shared" si="0"/>
        <v>1.31</v>
      </c>
    </row>
    <row r="21" spans="1:11">
      <c r="A21" s="2">
        <v>41175</v>
      </c>
      <c r="B21" s="3" t="s">
        <v>53</v>
      </c>
      <c r="C21" s="3" t="s">
        <v>9</v>
      </c>
      <c r="D21" s="8" t="s">
        <v>50</v>
      </c>
      <c r="E21" s="3">
        <v>1.1000000000000001</v>
      </c>
      <c r="F21" s="3">
        <v>1</v>
      </c>
      <c r="G21" s="3" t="s">
        <v>54</v>
      </c>
      <c r="H21" s="3">
        <v>2</v>
      </c>
      <c r="I21" s="3" t="s">
        <v>10</v>
      </c>
      <c r="J21">
        <f t="shared" si="0"/>
        <v>2</v>
      </c>
    </row>
    <row r="22" spans="1:11">
      <c r="A22" s="2">
        <v>41175</v>
      </c>
      <c r="B22" s="6" t="s">
        <v>55</v>
      </c>
      <c r="C22" s="3" t="s">
        <v>56</v>
      </c>
      <c r="D22" s="8" t="s">
        <v>50</v>
      </c>
      <c r="E22" s="3">
        <v>1.1000000000000001</v>
      </c>
      <c r="F22" s="3">
        <v>1</v>
      </c>
      <c r="G22" s="8" t="s">
        <v>84</v>
      </c>
      <c r="H22" s="3">
        <v>1</v>
      </c>
      <c r="I22" s="3" t="s">
        <v>18</v>
      </c>
      <c r="J22">
        <f t="shared" si="0"/>
        <v>-1.1000000000000001</v>
      </c>
    </row>
    <row r="23" spans="1:11">
      <c r="A23" s="2">
        <v>41175</v>
      </c>
      <c r="B23" s="6" t="s">
        <v>57</v>
      </c>
      <c r="C23" s="3" t="s">
        <v>58</v>
      </c>
      <c r="D23" s="8" t="s">
        <v>51</v>
      </c>
      <c r="E23" s="3">
        <v>1</v>
      </c>
      <c r="F23" s="3">
        <v>1</v>
      </c>
      <c r="G23" s="8" t="s">
        <v>59</v>
      </c>
      <c r="H23" s="3">
        <v>1</v>
      </c>
      <c r="I23" s="3" t="s">
        <v>18</v>
      </c>
      <c r="J23">
        <f t="shared" si="0"/>
        <v>-1</v>
      </c>
    </row>
    <row r="24" spans="1:11">
      <c r="A24" s="2">
        <v>41175</v>
      </c>
      <c r="B24" s="3" t="s">
        <v>60</v>
      </c>
      <c r="C24" s="3" t="s">
        <v>37</v>
      </c>
      <c r="D24" s="8" t="s">
        <v>50</v>
      </c>
      <c r="E24" s="3">
        <v>1.1000000000000001</v>
      </c>
      <c r="F24" s="3">
        <v>1</v>
      </c>
      <c r="G24" s="3" t="s">
        <v>61</v>
      </c>
      <c r="H24" s="3">
        <v>1</v>
      </c>
      <c r="I24" s="3" t="s">
        <v>10</v>
      </c>
      <c r="J24">
        <f t="shared" si="0"/>
        <v>1</v>
      </c>
    </row>
    <row r="25" spans="1:11">
      <c r="A25" s="2">
        <v>41175</v>
      </c>
      <c r="B25" s="3" t="s">
        <v>65</v>
      </c>
      <c r="C25" s="6" t="s">
        <v>38</v>
      </c>
      <c r="D25" s="8" t="s">
        <v>98</v>
      </c>
      <c r="E25" s="3">
        <v>1.1499999999999999</v>
      </c>
      <c r="F25" s="3">
        <v>1</v>
      </c>
      <c r="G25" s="8" t="s">
        <v>66</v>
      </c>
      <c r="H25" s="3">
        <v>1</v>
      </c>
      <c r="I25" s="3" t="s">
        <v>18</v>
      </c>
      <c r="J25">
        <f t="shared" si="0"/>
        <v>-1.1499999999999999</v>
      </c>
    </row>
    <row r="26" spans="1:11">
      <c r="A26" s="2">
        <v>41175</v>
      </c>
      <c r="B26" s="3" t="s">
        <v>40</v>
      </c>
      <c r="C26" s="6" t="s">
        <v>68</v>
      </c>
      <c r="D26" s="8" t="s">
        <v>71</v>
      </c>
      <c r="E26" s="3">
        <v>1</v>
      </c>
      <c r="F26" s="3">
        <v>1.1499999999999999</v>
      </c>
      <c r="G26" s="8" t="s">
        <v>70</v>
      </c>
      <c r="H26" s="3">
        <v>0.5</v>
      </c>
      <c r="I26" s="3" t="s">
        <v>18</v>
      </c>
      <c r="J26">
        <f t="shared" si="0"/>
        <v>-0.5</v>
      </c>
    </row>
    <row r="27" spans="1:11">
      <c r="A27" s="2">
        <v>41175</v>
      </c>
      <c r="B27" s="6" t="s">
        <v>20</v>
      </c>
      <c r="C27" s="3" t="s">
        <v>12</v>
      </c>
      <c r="D27" s="8" t="s">
        <v>99</v>
      </c>
      <c r="E27" s="3">
        <v>1.27</v>
      </c>
      <c r="F27" s="3">
        <v>1</v>
      </c>
      <c r="G27" s="3" t="s">
        <v>72</v>
      </c>
      <c r="H27" s="3">
        <v>1</v>
      </c>
      <c r="I27" s="3" t="s">
        <v>10</v>
      </c>
      <c r="J27">
        <f t="shared" si="0"/>
        <v>1</v>
      </c>
    </row>
    <row r="28" spans="1:11">
      <c r="A28" s="2">
        <v>41176</v>
      </c>
      <c r="B28" s="6" t="s">
        <v>15</v>
      </c>
      <c r="C28" s="3" t="s">
        <v>30</v>
      </c>
      <c r="D28" s="8" t="s">
        <v>49</v>
      </c>
      <c r="E28" s="3">
        <v>1</v>
      </c>
      <c r="F28" s="3">
        <v>1.05</v>
      </c>
      <c r="G28" s="8" t="s">
        <v>67</v>
      </c>
      <c r="H28" s="3">
        <v>1.5</v>
      </c>
      <c r="I28" s="3" t="s">
        <v>18</v>
      </c>
      <c r="J28">
        <f>IF(I28="W",F28*H28,IF(I28="L",E28*H28*-1,0))</f>
        <v>-1.5</v>
      </c>
      <c r="K28" t="s">
        <v>77</v>
      </c>
    </row>
    <row r="29" spans="1:11">
      <c r="A29" s="2">
        <v>41179</v>
      </c>
      <c r="B29" s="6" t="s">
        <v>32</v>
      </c>
      <c r="C29" s="3" t="s">
        <v>79</v>
      </c>
      <c r="D29" s="8" t="s">
        <v>100</v>
      </c>
      <c r="E29" s="3">
        <v>1.02</v>
      </c>
      <c r="F29" s="3">
        <v>1</v>
      </c>
      <c r="G29" s="3" t="s">
        <v>80</v>
      </c>
      <c r="H29" s="3">
        <v>1</v>
      </c>
      <c r="I29" s="3" t="s">
        <v>10</v>
      </c>
      <c r="J29">
        <f>IF(I29="W",F29*H29,IF(I29="L",E29*H29*-1,0))</f>
        <v>1</v>
      </c>
    </row>
    <row r="30" spans="1:11">
      <c r="A30" s="2">
        <v>41179</v>
      </c>
      <c r="B30" s="11" t="s">
        <v>32</v>
      </c>
      <c r="C30" s="3" t="s">
        <v>79</v>
      </c>
      <c r="D30" s="8" t="s">
        <v>92</v>
      </c>
      <c r="E30" s="3">
        <v>1.05</v>
      </c>
      <c r="F30" s="3">
        <v>1</v>
      </c>
      <c r="G30" s="3" t="s">
        <v>82</v>
      </c>
      <c r="H30" s="3">
        <v>1</v>
      </c>
      <c r="I30" s="3" t="s">
        <v>10</v>
      </c>
      <c r="J30">
        <f t="shared" ref="J30:J31" si="1">IF(I30="W",F30*H30,IF(I30="L",E30*H30*-1,0))</f>
        <v>1</v>
      </c>
    </row>
    <row r="31" spans="1:11">
      <c r="A31" s="2">
        <v>41179</v>
      </c>
      <c r="B31" s="11" t="s">
        <v>32</v>
      </c>
      <c r="C31" s="3" t="s">
        <v>79</v>
      </c>
      <c r="D31" s="8" t="s">
        <v>101</v>
      </c>
      <c r="E31" s="3">
        <v>1.08</v>
      </c>
      <c r="F31" s="3">
        <v>1</v>
      </c>
      <c r="G31" s="3" t="s">
        <v>81</v>
      </c>
      <c r="H31" s="3">
        <v>1</v>
      </c>
      <c r="I31" s="3" t="s">
        <v>10</v>
      </c>
      <c r="J31">
        <f t="shared" si="1"/>
        <v>1</v>
      </c>
    </row>
    <row r="32" spans="1:11">
      <c r="A32" s="2">
        <v>41182</v>
      </c>
      <c r="B32" s="3" t="s">
        <v>68</v>
      </c>
      <c r="C32" s="3" t="s">
        <v>74</v>
      </c>
      <c r="D32" s="8" t="s">
        <v>50</v>
      </c>
      <c r="E32" s="3">
        <v>1.1000000000000001</v>
      </c>
      <c r="F32" s="3">
        <v>1</v>
      </c>
      <c r="G32" s="3" t="s">
        <v>75</v>
      </c>
      <c r="H32" s="3">
        <v>1</v>
      </c>
      <c r="I32" s="3" t="s">
        <v>18</v>
      </c>
      <c r="J32">
        <f t="shared" si="0"/>
        <v>-1.1000000000000001</v>
      </c>
    </row>
    <row r="33" spans="1:10">
      <c r="A33" s="2">
        <v>41182</v>
      </c>
      <c r="B33" s="3" t="s">
        <v>73</v>
      </c>
      <c r="C33" s="3" t="s">
        <v>56</v>
      </c>
      <c r="D33" s="8" t="s">
        <v>50</v>
      </c>
      <c r="E33" s="3">
        <v>1.1000000000000001</v>
      </c>
      <c r="F33" s="3">
        <v>1</v>
      </c>
      <c r="G33" s="3" t="s">
        <v>34</v>
      </c>
      <c r="H33" s="3">
        <v>1</v>
      </c>
      <c r="I33" s="3" t="s">
        <v>18</v>
      </c>
      <c r="J33">
        <f t="shared" si="0"/>
        <v>-1.1000000000000001</v>
      </c>
    </row>
    <row r="34" spans="1:10">
      <c r="A34" s="2">
        <v>41182</v>
      </c>
      <c r="B34" s="6" t="s">
        <v>33</v>
      </c>
      <c r="C34" s="3" t="s">
        <v>35</v>
      </c>
      <c r="D34" s="8" t="s">
        <v>50</v>
      </c>
      <c r="E34" s="3">
        <v>1.1000000000000001</v>
      </c>
      <c r="F34" s="3">
        <v>1</v>
      </c>
      <c r="G34" s="8" t="s">
        <v>76</v>
      </c>
      <c r="H34" s="3">
        <v>1</v>
      </c>
      <c r="I34" s="3" t="s">
        <v>10</v>
      </c>
      <c r="J34">
        <f t="shared" si="0"/>
        <v>1</v>
      </c>
    </row>
    <row r="35" spans="1:10">
      <c r="A35" s="2">
        <v>41182</v>
      </c>
      <c r="B35" s="6" t="s">
        <v>8</v>
      </c>
      <c r="C35" s="3" t="s">
        <v>102</v>
      </c>
      <c r="D35" s="8" t="s">
        <v>50</v>
      </c>
      <c r="E35" s="3">
        <v>1.1000000000000001</v>
      </c>
      <c r="F35" s="3">
        <v>1</v>
      </c>
      <c r="G35" s="8" t="s">
        <v>84</v>
      </c>
      <c r="H35" s="3">
        <v>1</v>
      </c>
      <c r="I35" s="3" t="s">
        <v>10</v>
      </c>
      <c r="J35">
        <f t="shared" si="0"/>
        <v>1</v>
      </c>
    </row>
    <row r="36" spans="1:10">
      <c r="A36" s="2">
        <v>41182</v>
      </c>
      <c r="B36" s="6" t="s">
        <v>60</v>
      </c>
      <c r="C36" s="3" t="s">
        <v>83</v>
      </c>
      <c r="D36" s="8" t="s">
        <v>50</v>
      </c>
      <c r="E36" s="3">
        <v>1.1000000000000001</v>
      </c>
      <c r="F36" s="3">
        <v>1</v>
      </c>
      <c r="G36" s="8" t="s">
        <v>67</v>
      </c>
      <c r="H36" s="3">
        <v>1</v>
      </c>
      <c r="I36" s="3" t="s">
        <v>10</v>
      </c>
      <c r="J36">
        <f t="shared" si="0"/>
        <v>1</v>
      </c>
    </row>
    <row r="37" spans="1:10">
      <c r="A37" s="2">
        <v>41182</v>
      </c>
      <c r="B37" s="11" t="s">
        <v>37</v>
      </c>
      <c r="C37" s="3" t="s">
        <v>53</v>
      </c>
      <c r="D37" s="8" t="s">
        <v>50</v>
      </c>
      <c r="E37" s="3">
        <v>1.1000000000000001</v>
      </c>
      <c r="F37" s="3">
        <v>1</v>
      </c>
      <c r="G37" s="8" t="s">
        <v>86</v>
      </c>
      <c r="H37" s="3">
        <v>1.5</v>
      </c>
      <c r="I37" s="3" t="s">
        <v>18</v>
      </c>
      <c r="J37">
        <f t="shared" si="0"/>
        <v>-1.6500000000000001</v>
      </c>
    </row>
    <row r="38" spans="1:10">
      <c r="A38" s="2">
        <v>41182</v>
      </c>
      <c r="B38" s="11" t="s">
        <v>87</v>
      </c>
      <c r="C38" s="3" t="s">
        <v>15</v>
      </c>
      <c r="D38" s="8" t="s">
        <v>50</v>
      </c>
      <c r="E38" s="3">
        <v>1.1000000000000001</v>
      </c>
      <c r="F38" s="3">
        <v>1</v>
      </c>
      <c r="G38" s="8" t="s">
        <v>88</v>
      </c>
      <c r="H38" s="3">
        <v>1</v>
      </c>
      <c r="I38" s="3" t="s">
        <v>10</v>
      </c>
      <c r="J38">
        <f t="shared" si="0"/>
        <v>1</v>
      </c>
    </row>
    <row r="39" spans="1:10">
      <c r="A39" s="2">
        <v>41182</v>
      </c>
      <c r="B39" s="11" t="s">
        <v>30</v>
      </c>
      <c r="C39" s="6" t="s">
        <v>89</v>
      </c>
      <c r="D39" s="8" t="s">
        <v>91</v>
      </c>
      <c r="E39" s="3">
        <v>1</v>
      </c>
      <c r="F39" s="3">
        <v>1.33</v>
      </c>
      <c r="G39" s="8" t="s">
        <v>72</v>
      </c>
      <c r="H39" s="3">
        <v>1</v>
      </c>
      <c r="I39" s="3" t="s">
        <v>10</v>
      </c>
      <c r="J39">
        <f t="shared" si="0"/>
        <v>1.33</v>
      </c>
    </row>
    <row r="40" spans="1:10">
      <c r="A40" s="2">
        <v>41182</v>
      </c>
      <c r="B40" s="11" t="s">
        <v>43</v>
      </c>
      <c r="C40" s="6" t="s">
        <v>90</v>
      </c>
      <c r="D40" s="8" t="s">
        <v>92</v>
      </c>
      <c r="E40" s="3">
        <v>1.05</v>
      </c>
      <c r="F40" s="3">
        <v>1</v>
      </c>
      <c r="G40" s="8" t="s">
        <v>93</v>
      </c>
      <c r="H40" s="3">
        <v>1.5</v>
      </c>
      <c r="I40" s="3" t="s">
        <v>18</v>
      </c>
      <c r="J40">
        <f t="shared" si="0"/>
        <v>-1.5750000000000002</v>
      </c>
    </row>
    <row r="41" spans="1:10">
      <c r="A41" s="2">
        <v>41182</v>
      </c>
      <c r="B41" s="11" t="s">
        <v>94</v>
      </c>
      <c r="C41" s="6" t="s">
        <v>95</v>
      </c>
      <c r="D41" s="8" t="s">
        <v>51</v>
      </c>
      <c r="E41" s="3">
        <v>1</v>
      </c>
      <c r="F41" s="3">
        <v>1</v>
      </c>
      <c r="G41" s="8" t="s">
        <v>96</v>
      </c>
      <c r="H41" s="3">
        <v>1</v>
      </c>
      <c r="I41" s="3" t="s">
        <v>19</v>
      </c>
      <c r="J41">
        <f t="shared" si="0"/>
        <v>0</v>
      </c>
    </row>
    <row r="42" spans="1:10">
      <c r="A42" s="2">
        <v>41182</v>
      </c>
      <c r="B42" s="11" t="s">
        <v>33</v>
      </c>
      <c r="C42" s="11" t="s">
        <v>35</v>
      </c>
      <c r="D42" s="8" t="s">
        <v>92</v>
      </c>
      <c r="E42" s="3">
        <v>1.05</v>
      </c>
      <c r="F42" s="3">
        <v>1</v>
      </c>
      <c r="G42" s="8" t="s">
        <v>97</v>
      </c>
      <c r="H42" s="3">
        <v>1.5</v>
      </c>
      <c r="I42" s="3" t="s">
        <v>18</v>
      </c>
      <c r="J42">
        <f t="shared" si="0"/>
        <v>-1.5750000000000002</v>
      </c>
    </row>
    <row r="43" spans="1:10">
      <c r="B43" s="11"/>
      <c r="J43">
        <f t="shared" si="0"/>
        <v>0</v>
      </c>
    </row>
    <row r="44" spans="1:10">
      <c r="B44" s="11"/>
      <c r="J44">
        <f t="shared" si="0"/>
        <v>0</v>
      </c>
    </row>
    <row r="45" spans="1:10">
      <c r="A45" s="12" t="s">
        <v>103</v>
      </c>
      <c r="B45" s="13" t="s">
        <v>110</v>
      </c>
      <c r="C45" s="13" t="s">
        <v>113</v>
      </c>
      <c r="D45" s="13" t="s">
        <v>114</v>
      </c>
      <c r="J45">
        <f t="shared" si="0"/>
        <v>0</v>
      </c>
    </row>
    <row r="46" spans="1:10">
      <c r="B46" s="3" t="s">
        <v>104</v>
      </c>
      <c r="C46" s="3" t="s">
        <v>111</v>
      </c>
      <c r="D46" s="3" t="s">
        <v>115</v>
      </c>
      <c r="J46">
        <f t="shared" si="0"/>
        <v>0</v>
      </c>
    </row>
    <row r="47" spans="1:10">
      <c r="B47" s="3" t="s">
        <v>105</v>
      </c>
      <c r="C47" s="3" t="s">
        <v>106</v>
      </c>
      <c r="D47" s="3" t="s">
        <v>116</v>
      </c>
      <c r="J47">
        <f t="shared" si="0"/>
        <v>0</v>
      </c>
    </row>
    <row r="48" spans="1:10">
      <c r="B48" s="3" t="s">
        <v>108</v>
      </c>
      <c r="C48" s="3" t="s">
        <v>112</v>
      </c>
      <c r="D48" s="3" t="s">
        <v>89</v>
      </c>
      <c r="J48">
        <f t="shared" si="0"/>
        <v>0</v>
      </c>
    </row>
    <row r="49" spans="2:10">
      <c r="B49" s="3" t="s">
        <v>107</v>
      </c>
      <c r="C49" s="3" t="s">
        <v>62</v>
      </c>
      <c r="D49" s="3" t="s">
        <v>62</v>
      </c>
      <c r="J49">
        <f t="shared" si="0"/>
        <v>0</v>
      </c>
    </row>
    <row r="50" spans="2:10">
      <c r="B50" s="3" t="s">
        <v>109</v>
      </c>
      <c r="D50" s="3" t="s">
        <v>9</v>
      </c>
      <c r="J50">
        <f t="shared" si="0"/>
        <v>0</v>
      </c>
    </row>
    <row r="51" spans="2:10">
      <c r="B51" s="3" t="s">
        <v>117</v>
      </c>
      <c r="D51" s="3" t="s">
        <v>40</v>
      </c>
      <c r="J51">
        <f t="shared" si="0"/>
        <v>0</v>
      </c>
    </row>
    <row r="52" spans="2:10">
      <c r="D52" s="3" t="s">
        <v>63</v>
      </c>
      <c r="J52">
        <f t="shared" si="0"/>
        <v>0</v>
      </c>
    </row>
    <row r="53" spans="2:10">
      <c r="J53">
        <f t="shared" si="0"/>
        <v>0</v>
      </c>
    </row>
    <row r="54" spans="2:10">
      <c r="J54">
        <f t="shared" si="0"/>
        <v>0</v>
      </c>
    </row>
    <row r="55" spans="2:10">
      <c r="J55">
        <f t="shared" si="0"/>
        <v>0</v>
      </c>
    </row>
    <row r="56" spans="2:10">
      <c r="J56">
        <f t="shared" si="0"/>
        <v>0</v>
      </c>
    </row>
    <row r="57" spans="2:10">
      <c r="J57">
        <f t="shared" si="0"/>
        <v>0</v>
      </c>
    </row>
    <row r="58" spans="2:10">
      <c r="J58">
        <f t="shared" si="0"/>
        <v>0</v>
      </c>
    </row>
    <row r="59" spans="2:10">
      <c r="J59">
        <f t="shared" si="0"/>
        <v>0</v>
      </c>
    </row>
    <row r="60" spans="2:10">
      <c r="J60">
        <f t="shared" si="0"/>
        <v>0</v>
      </c>
    </row>
    <row r="61" spans="2:10">
      <c r="J61">
        <f t="shared" si="0"/>
        <v>0</v>
      </c>
    </row>
    <row r="62" spans="2:10">
      <c r="J62">
        <f t="shared" si="0"/>
        <v>0</v>
      </c>
    </row>
    <row r="63" spans="2:10">
      <c r="J63">
        <f t="shared" si="0"/>
        <v>0</v>
      </c>
    </row>
    <row r="64" spans="2:10">
      <c r="J64">
        <f t="shared" si="0"/>
        <v>0</v>
      </c>
    </row>
  </sheetData>
  <pageMargins left="0.75" right="0.75" top="1" bottom="1" header="0.5" footer="0.5"/>
  <pageSetup orientation="portrait" horizontalDpi="4294967292" verticalDpi="4294967292"/>
  <ignoredErrors>
    <ignoredError sqref="D10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Northeastern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Rosiello</dc:creator>
  <cp:lastModifiedBy>Eric Rosiello</cp:lastModifiedBy>
  <dcterms:created xsi:type="dcterms:W3CDTF">2012-09-11T04:37:16Z</dcterms:created>
  <dcterms:modified xsi:type="dcterms:W3CDTF">2012-10-03T01:17:20Z</dcterms:modified>
</cp:coreProperties>
</file>